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Лист1" sheetId="5" r:id="rId1"/>
  </sheets>
  <calcPr calcId="144525"/>
</workbook>
</file>

<file path=xl/calcChain.xml><?xml version="1.0" encoding="utf-8"?>
<calcChain xmlns="http://schemas.openxmlformats.org/spreadsheetml/2006/main">
  <c r="M5" i="5" l="1"/>
  <c r="L5" i="5"/>
  <c r="L13" i="5"/>
  <c r="L14" i="5"/>
  <c r="M18" i="5"/>
  <c r="M17" i="5"/>
  <c r="M14" i="5"/>
  <c r="M13" i="5"/>
  <c r="M12" i="5"/>
  <c r="M11" i="5"/>
  <c r="M10" i="5"/>
  <c r="M6" i="5" l="1"/>
  <c r="M7" i="5"/>
  <c r="J25" i="5"/>
  <c r="K25" i="5"/>
  <c r="H25" i="5"/>
  <c r="K21" i="5"/>
  <c r="H21" i="5"/>
  <c r="K13" i="5"/>
  <c r="H13" i="5"/>
  <c r="I10" i="5"/>
  <c r="K5" i="5"/>
  <c r="H5" i="5"/>
  <c r="G24" i="5"/>
  <c r="G25" i="5"/>
  <c r="G22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5" i="5"/>
  <c r="G6" i="5"/>
  <c r="F13" i="5"/>
  <c r="F11" i="5"/>
  <c r="F10" i="5"/>
  <c r="F7" i="5"/>
  <c r="F6" i="5"/>
  <c r="E19" i="5"/>
  <c r="E17" i="5"/>
  <c r="E21" i="5"/>
  <c r="E5" i="5"/>
  <c r="E15" i="5"/>
  <c r="D19" i="5"/>
  <c r="D21" i="5"/>
  <c r="D17" i="5"/>
  <c r="D15" i="5"/>
  <c r="D13" i="5"/>
  <c r="D11" i="5"/>
  <c r="D5" i="5"/>
  <c r="C5" i="5"/>
  <c r="C21" i="5"/>
  <c r="C19" i="5"/>
  <c r="C17" i="5"/>
  <c r="C15" i="5"/>
  <c r="C13" i="5"/>
  <c r="E25" i="5" l="1"/>
  <c r="D25" i="5"/>
  <c r="C25" i="5"/>
</calcChain>
</file>

<file path=xl/sharedStrings.xml><?xml version="1.0" encoding="utf-8"?>
<sst xmlns="http://schemas.openxmlformats.org/spreadsheetml/2006/main" count="58" uniqueCount="58">
  <si>
    <t>0102</t>
  </si>
  <si>
    <t>0104</t>
  </si>
  <si>
    <t>0105</t>
  </si>
  <si>
    <t>0111</t>
  </si>
  <si>
    <t>0113</t>
  </si>
  <si>
    <t>0100</t>
  </si>
  <si>
    <t>0200</t>
  </si>
  <si>
    <t>0203</t>
  </si>
  <si>
    <t>0300</t>
  </si>
  <si>
    <t>0310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</si>
  <si>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</si>
  <si>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</si>
  <si>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</si>
  <si>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</si>
  <si>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</si>
  <si>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</si>
  <si>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</si>
  <si>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</si>
  <si>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</si>
  <si>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</si>
  <si>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</si>
  <si>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</si>
  <si>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0400</t>
  </si>
  <si>
    <t>0409</t>
  </si>
  <si>
    <t>0500</t>
  </si>
  <si>
    <t>0503</t>
  </si>
  <si>
    <t>ЖИЛИЩНО-КОММУНАЛЬНОЕ ХОЗЯЙСТВО</t>
  </si>
  <si>
    <t>Благоустройство</t>
  </si>
  <si>
    <t>0800</t>
  </si>
  <si>
    <t>0801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</si>
  <si>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</si>
  <si>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</si>
  <si>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</si>
  <si>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</si>
  <si>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</si>
  <si>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Наименование</t>
  </si>
  <si>
    <t>ИТОГО:</t>
  </si>
  <si>
    <t>Раздел, подраздел</t>
  </si>
  <si>
    <t>Проект 
на 2019 год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</si>
  <si>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</si>
  <si>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</si>
  <si>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</si>
  <si>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</si>
  <si>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</si>
  <si>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</si>
  <si>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</si>
  <si>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</si>
  <si>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Расходы  бюджета поселения по разделам и подразделам классификации расходов бюджетов на 2019год и на плановый период 2020 и 2021 годов в сравнении с исполнением за 2017 год и ожидаемым исполнением за 2018 год</t>
  </si>
  <si>
    <t>Исполнено 
за 2017 год</t>
  </si>
  <si>
    <t>Ожидаемое исполнение 
за 2018год</t>
  </si>
  <si>
    <t xml:space="preserve">2019 год 
к исполнению 
за 2017 год </t>
  </si>
  <si>
    <t xml:space="preserve">2019 год 
к ожидаемому исполнению 
за 2018 год </t>
  </si>
  <si>
    <t xml:space="preserve">2020 год 
к исполнению 
за 2017 год </t>
  </si>
  <si>
    <t xml:space="preserve">2020год 
к ожидаемому исполнению 
за 2018 год </t>
  </si>
  <si>
    <t>Проект 
на 2021 год</t>
  </si>
  <si>
    <t xml:space="preserve">2021 год 
к исполнению 
за 2017 год </t>
  </si>
  <si>
    <t xml:space="preserve">2021 год 
к ожидаемому исполнению 
за 2018 год 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</si>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</sst>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b/>
      <sz val="1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24" fillId="0" borderId="0"/>
    <xf numFmtId="0" fontId="24" fillId="0" borderId="0"/>
    <xf numFmtId="0" fontId="18" fillId="0" borderId="0"/>
    <xf numFmtId="0" fontId="25" fillId="0" borderId="0"/>
    <xf numFmtId="0" fontId="25" fillId="0" borderId="0"/>
    <xf numFmtId="0" fontId="24" fillId="0" borderId="0"/>
    <xf numFmtId="0" fontId="25" fillId="15" borderId="0"/>
    <xf numFmtId="0" fontId="26" fillId="0" borderId="0">
      <alignment horizontal="center"/>
    </xf>
    <xf numFmtId="0" fontId="25" fillId="0" borderId="0">
      <alignment horizontal="right"/>
    </xf>
    <xf numFmtId="0" fontId="25" fillId="15" borderId="13"/>
    <xf numFmtId="0" fontId="25" fillId="0" borderId="14">
      <alignment horizontal="center" vertical="center" wrapText="1"/>
    </xf>
    <xf numFmtId="0" fontId="25" fillId="15" borderId="15"/>
    <xf numFmtId="0" fontId="25" fillId="15" borderId="0">
      <alignment shrinkToFit="1"/>
    </xf>
    <xf numFmtId="0" fontId="27" fillId="0" borderId="15">
      <alignment horizontal="right"/>
    </xf>
    <xf numFmtId="4" fontId="27" fillId="16" borderId="15">
      <alignment horizontal="right" vertical="top" shrinkToFit="1"/>
    </xf>
    <xf numFmtId="4" fontId="27" fillId="17" borderId="15">
      <alignment horizontal="right" vertical="top" shrinkToFit="1"/>
    </xf>
    <xf numFmtId="0" fontId="25" fillId="0" borderId="0"/>
    <xf numFmtId="0" fontId="25" fillId="0" borderId="0">
      <alignment horizontal="left" wrapText="1"/>
    </xf>
    <xf numFmtId="0" fontId="27" fillId="0" borderId="14">
      <alignment vertical="top" wrapText="1"/>
    </xf>
    <xf numFmtId="49" fontId="25" fillId="0" borderId="14">
      <alignment horizontal="center" vertical="top" shrinkToFit="1"/>
    </xf>
    <xf numFmtId="4" fontId="27" fillId="16" borderId="14">
      <alignment horizontal="right" vertical="top" shrinkToFit="1"/>
    </xf>
    <xf numFmtId="4" fontId="27" fillId="17" borderId="14">
      <alignment horizontal="right" vertical="top" shrinkToFit="1"/>
    </xf>
    <xf numFmtId="0" fontId="25" fillId="15" borderId="16"/>
    <xf numFmtId="0" fontId="25" fillId="15" borderId="16">
      <alignment horizontal="center"/>
    </xf>
    <xf numFmtId="4" fontId="27" fillId="0" borderId="14">
      <alignment horizontal="right" vertical="top" shrinkToFit="1"/>
    </xf>
    <xf numFmtId="49" fontId="25" fillId="0" borderId="14">
      <alignment vertical="top" wrapText="1"/>
    </xf>
    <xf numFmtId="4" fontId="25" fillId="0" borderId="14">
      <alignment horizontal="right" vertical="top" shrinkToFit="1"/>
    </xf>
    <xf numFmtId="0" fontId="25" fillId="15" borderId="16">
      <alignment shrinkToFit="1"/>
    </xf>
    <xf numFmtId="0" fontId="25" fillId="15" borderId="15">
      <alignment horizontal="center"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3" fillId="4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2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/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 shrinkToFi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/>
    <xf numFmtId="164" fontId="28" fillId="0" borderId="10" xfId="0" applyNumberFormat="1" applyFont="1" applyBorder="1" applyAlignment="1">
      <alignment horizontal="right" vertical="center"/>
    </xf>
    <xf numFmtId="0" fontId="0" fillId="0" borderId="0" xfId="0" applyFill="1"/>
    <xf numFmtId="164" fontId="30" fillId="0" borderId="1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/>
    </xf>
    <xf numFmtId="164" fontId="29" fillId="0" borderId="10" xfId="0" applyNumberFormat="1" applyFont="1" applyBorder="1" applyAlignment="1">
      <alignment horizontal="right" vertical="center"/>
    </xf>
    <xf numFmtId="164" fontId="20" fillId="0" borderId="10" xfId="0" applyNumberFormat="1" applyFont="1" applyFill="1" applyBorder="1" applyAlignment="1">
      <alignment horizontal="right" vertical="center"/>
    </xf>
    <xf numFmtId="0" fontId="23" fillId="0" borderId="0" xfId="0" applyFont="1"/>
    <xf numFmtId="164" fontId="31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/>
    <xf numFmtId="0" fontId="19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165" fontId="29" fillId="18" borderId="10" xfId="0" applyNumberFormat="1" applyFont="1" applyFill="1" applyBorder="1" applyAlignment="1">
      <alignment horizontal="right" vertical="center"/>
    </xf>
    <xf numFmtId="165" fontId="28" fillId="18" borderId="10" xfId="0" applyNumberFormat="1" applyFont="1" applyFill="1" applyBorder="1" applyAlignment="1">
      <alignment horizontal="right" vertical="center"/>
    </xf>
    <xf numFmtId="0" fontId="29" fillId="18" borderId="10" xfId="0" applyFont="1" applyFill="1" applyBorder="1" applyAlignment="1">
      <alignment horizontal="center" vertical="center" wrapText="1"/>
    </xf>
    <xf numFmtId="164" fontId="20" fillId="18" borderId="10" xfId="0" applyNumberFormat="1" applyFont="1" applyFill="1" applyBorder="1"/>
    <xf numFmtId="0" fontId="21" fillId="0" borderId="0" xfId="0" applyFont="1" applyAlignment="1">
      <alignment horizontal="center" vertical="center"/>
    </xf>
    <xf numFmtId="49" fontId="20" fillId="0" borderId="11" xfId="0" applyNumberFormat="1" applyFont="1" applyBorder="1" applyAlignment="1">
      <alignment horizontal="left" wrapText="1" shrinkToFit="1"/>
    </xf>
    <xf numFmtId="49" fontId="20" fillId="0" borderId="12" xfId="0" applyNumberFormat="1" applyFont="1" applyBorder="1" applyAlignment="1">
      <alignment horizontal="left" wrapText="1" shrinkToFit="1"/>
    </xf>
  </cellXfs>
  <cellStyles count="54">
    <cellStyle name="br" xfId="1"/>
    <cellStyle name="col" xfId="2"/>
    <cellStyle name="Norma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Акцент1" xfId="30" builtinId="29" customBuiltin="1"/>
    <cellStyle name="Акцент2" xfId="31" builtinId="33" customBuiltin="1"/>
    <cellStyle name="Акцент3" xfId="32" builtinId="37" customBuiltin="1"/>
    <cellStyle name="Акцент4" xfId="33" builtinId="41" customBuiltin="1"/>
    <cellStyle name="Акцент5" xfId="34" builtinId="45" customBuiltin="1"/>
    <cellStyle name="Акцент6" xfId="35" builtinId="49" customBuiltin="1"/>
    <cellStyle name="Ввод " xfId="36" builtinId="20" customBuiltin="1"/>
    <cellStyle name="Вывод" xfId="37" builtinId="21" customBuiltin="1"/>
    <cellStyle name="Вычисление" xfId="38" builtinId="22" customBuiltin="1"/>
    <cellStyle name="Заголовок 1" xfId="39" builtinId="16" customBuiltin="1"/>
    <cellStyle name="Заголовок 2" xfId="40" builtinId="17" customBuiltin="1"/>
    <cellStyle name="Заголовок 3" xfId="41" builtinId="18" customBuiltin="1"/>
    <cellStyle name="Заголовок 4" xfId="42" builtinId="19" customBuiltin="1"/>
    <cellStyle name="Итог" xfId="43" builtinId="25" customBuiltin="1"/>
    <cellStyle name="Контрольная ячейка" xfId="44" builtinId="23" customBuiltin="1"/>
    <cellStyle name="Название" xfId="45" builtinId="15" customBuiltin="1"/>
    <cellStyle name="Нейтральный" xfId="46" builtinId="28" customBuiltin="1"/>
    <cellStyle name="Обычный" xfId="0" builtinId="0"/>
    <cellStyle name="Обычный 2" xfId="47"/>
    <cellStyle name="Плохой" xfId="48" builtinId="27" customBuiltin="1"/>
    <cellStyle name="Пояснение" xfId="49" builtinId="53" customBuiltin="1"/>
    <cellStyle name="Примечание" xfId="50" builtinId="10" customBuiltin="1"/>
    <cellStyle name="Связанная ячейка" xfId="51" builtinId="24" customBuiltin="1"/>
    <cellStyle name="Текст предупреждения" xfId="52" builtinId="11" customBuiltin="1"/>
    <cellStyle name="Хороший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B1" workbookViewId="0">
      <selection activeCell="M6" sqref="M6"/>
    </sheetView>
  </sheetViews>
  <sheetFormatPr defaultRowHeight="12.75" x14ac:dyDescent="0.2"/>
  <cols>
    <col min="1" max="1" width="85.7109375" customWidth="1"/>
    <col min="2" max="3" width="12.85546875" customWidth="1"/>
    <col min="4" max="4" width="15" style="16" customWidth="1"/>
    <col min="5" max="5" width="14.42578125" customWidth="1"/>
    <col min="6" max="6" width="13.42578125" customWidth="1"/>
    <col min="7" max="7" width="14.7109375" customWidth="1"/>
    <col min="8" max="8" width="13.5703125" customWidth="1"/>
    <col min="9" max="9" width="13.85546875" customWidth="1"/>
    <col min="10" max="10" width="14.42578125" customWidth="1"/>
    <col min="11" max="11" width="14.5703125" customWidth="1"/>
    <col min="12" max="12" width="13.7109375" customWidth="1"/>
    <col min="13" max="13" width="14" customWidth="1"/>
  </cols>
  <sheetData>
    <row r="1" spans="1:13" ht="15.75" x14ac:dyDescent="0.2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">
      <c r="M2" s="11" t="s">
        <v>45</v>
      </c>
    </row>
    <row r="3" spans="1:13" ht="51" x14ac:dyDescent="0.2">
      <c r="A3" s="10" t="s">
        <v>35</v>
      </c>
      <c r="B3" s="10" t="s">
        <v>37</v>
      </c>
      <c r="C3" s="2" t="s">
        <v>48</v>
      </c>
      <c r="D3" s="2" t="s">
        <v>49</v>
      </c>
      <c r="E3" s="10" t="s">
        <v>38</v>
      </c>
      <c r="F3" s="30" t="s">
        <v>50</v>
      </c>
      <c r="G3" s="30" t="s">
        <v>51</v>
      </c>
      <c r="H3" s="10" t="s">
        <v>46</v>
      </c>
      <c r="I3" s="30" t="s">
        <v>52</v>
      </c>
      <c r="J3" s="30" t="s">
        <v>53</v>
      </c>
      <c r="K3" s="10" t="s">
        <v>54</v>
      </c>
      <c r="L3" s="30" t="s">
        <v>55</v>
      </c>
      <c r="M3" s="30" t="s">
        <v>56</v>
      </c>
    </row>
    <row r="4" spans="1:13" x14ac:dyDescent="0.2">
      <c r="A4" s="12">
        <v>1</v>
      </c>
      <c r="B4" s="12">
        <v>2</v>
      </c>
      <c r="C4" s="13">
        <v>3</v>
      </c>
      <c r="D4" s="23">
        <v>4</v>
      </c>
      <c r="E4" s="12">
        <v>5</v>
      </c>
      <c r="F4" s="26" t="s">
        <v>39</v>
      </c>
      <c r="G4" s="27" t="s">
        <v>40</v>
      </c>
      <c r="H4" s="12">
        <v>8</v>
      </c>
      <c r="I4" s="26" t="s">
        <v>41</v>
      </c>
      <c r="J4" s="27" t="s">
        <v>42</v>
      </c>
      <c r="K4" s="12">
        <v>11</v>
      </c>
      <c r="L4" s="26" t="s">
        <v>43</v>
      </c>
      <c r="M4" s="27" t="s">
        <v>44</v>
      </c>
    </row>
    <row r="5" spans="1:13" s="21" customFormat="1" x14ac:dyDescent="0.2">
      <c r="A5" s="5" t="s">
        <v>10</v>
      </c>
      <c r="B5" s="6" t="s">
        <v>5</v>
      </c>
      <c r="C5" s="19">
        <f>SUM(C6:C10)</f>
        <v>3364.5</v>
      </c>
      <c r="D5" s="22">
        <f>SUM(D6:D10)</f>
        <v>3604.6000000000004</v>
      </c>
      <c r="E5" s="19">
        <f>SUM(E6:E10)</f>
        <v>3369.4</v>
      </c>
      <c r="F5" s="28">
        <v>1</v>
      </c>
      <c r="G5" s="28">
        <f t="shared" ref="G5:G20" si="0">SUM(E5/D5)</f>
        <v>0.93475004161349384</v>
      </c>
      <c r="H5" s="19">
        <f>SUM(H6:H10)</f>
        <v>3374.8</v>
      </c>
      <c r="I5" s="28">
        <v>0.97899999999999998</v>
      </c>
      <c r="J5" s="28">
        <v>0.90900000000000003</v>
      </c>
      <c r="K5" s="19">
        <f>SUM(K6:K10)</f>
        <v>3374.7</v>
      </c>
      <c r="L5" s="28">
        <f>SUM(K5/C5)</f>
        <v>1.0030316540347748</v>
      </c>
      <c r="M5" s="28">
        <f>SUM(K5/D5)</f>
        <v>0.93622038506352978</v>
      </c>
    </row>
    <row r="6" spans="1:13" s="14" customFormat="1" ht="25.5" x14ac:dyDescent="0.2">
      <c r="A6" s="7" t="s">
        <v>11</v>
      </c>
      <c r="B6" s="8" t="s">
        <v>0</v>
      </c>
      <c r="C6" s="15">
        <v>913.5</v>
      </c>
      <c r="D6" s="17">
        <v>827</v>
      </c>
      <c r="E6" s="15">
        <v>685.2</v>
      </c>
      <c r="F6" s="29">
        <f>SUM(E6/C6)</f>
        <v>0.7500821018062398</v>
      </c>
      <c r="G6" s="29">
        <f t="shared" si="0"/>
        <v>0.82853688029020567</v>
      </c>
      <c r="H6" s="15">
        <v>685.2</v>
      </c>
      <c r="I6" s="29">
        <v>0.96199999999999997</v>
      </c>
      <c r="J6" s="29">
        <v>0.81100000000000005</v>
      </c>
      <c r="K6" s="15">
        <v>685.2</v>
      </c>
      <c r="L6" s="29">
        <v>0.96199999999999997</v>
      </c>
      <c r="M6" s="29">
        <f>SUM(K6/D6)</f>
        <v>0.82853688029020567</v>
      </c>
    </row>
    <row r="7" spans="1:13" s="14" customFormat="1" ht="25.5" x14ac:dyDescent="0.2">
      <c r="A7" s="7" t="s">
        <v>12</v>
      </c>
      <c r="B7" s="8" t="s">
        <v>1</v>
      </c>
      <c r="C7" s="15">
        <v>2416.9</v>
      </c>
      <c r="D7" s="18">
        <v>2672.5</v>
      </c>
      <c r="E7" s="15">
        <v>2580.1</v>
      </c>
      <c r="F7" s="29">
        <f>SUM(E7/C7)</f>
        <v>1.0675245148744259</v>
      </c>
      <c r="G7" s="29">
        <f t="shared" si="0"/>
        <v>0.96542563143124416</v>
      </c>
      <c r="H7" s="15">
        <v>2580.1</v>
      </c>
      <c r="I7" s="29">
        <v>1.083</v>
      </c>
      <c r="J7" s="29">
        <v>1.0880000000000001</v>
      </c>
      <c r="K7" s="15">
        <v>2580</v>
      </c>
      <c r="L7" s="29">
        <v>1.083</v>
      </c>
      <c r="M7" s="29">
        <f>SUM(K7/D7)</f>
        <v>0.96538821328344249</v>
      </c>
    </row>
    <row r="8" spans="1:13" s="14" customFormat="1" x14ac:dyDescent="0.2">
      <c r="A8" s="7" t="s">
        <v>13</v>
      </c>
      <c r="B8" s="8" t="s">
        <v>2</v>
      </c>
      <c r="C8" s="15">
        <v>0</v>
      </c>
      <c r="D8" s="18">
        <v>0.8</v>
      </c>
      <c r="E8" s="15">
        <v>0.6</v>
      </c>
      <c r="F8" s="15">
        <v>0</v>
      </c>
      <c r="G8" s="29">
        <f t="shared" si="0"/>
        <v>0.74999999999999989</v>
      </c>
      <c r="H8" s="15">
        <v>6</v>
      </c>
      <c r="I8" s="29">
        <v>0</v>
      </c>
      <c r="J8" s="29">
        <v>0.129</v>
      </c>
      <c r="K8" s="15">
        <v>6</v>
      </c>
      <c r="L8" s="29">
        <v>0</v>
      </c>
      <c r="M8" s="29">
        <v>0</v>
      </c>
    </row>
    <row r="9" spans="1:13" s="14" customFormat="1" x14ac:dyDescent="0.2">
      <c r="A9" s="7" t="s">
        <v>14</v>
      </c>
      <c r="B9" s="8" t="s">
        <v>3</v>
      </c>
      <c r="C9" s="15">
        <v>0</v>
      </c>
      <c r="D9" s="18">
        <v>60</v>
      </c>
      <c r="E9" s="15">
        <v>60</v>
      </c>
      <c r="F9" s="29">
        <v>0</v>
      </c>
      <c r="G9" s="29">
        <f t="shared" si="0"/>
        <v>1</v>
      </c>
      <c r="H9" s="15">
        <v>60</v>
      </c>
      <c r="I9" s="29">
        <v>0</v>
      </c>
      <c r="J9" s="29">
        <v>0.5</v>
      </c>
      <c r="K9" s="15">
        <v>60</v>
      </c>
      <c r="L9" s="29">
        <v>0</v>
      </c>
      <c r="M9" s="29">
        <v>0</v>
      </c>
    </row>
    <row r="10" spans="1:13" s="14" customFormat="1" x14ac:dyDescent="0.2">
      <c r="A10" s="7" t="s">
        <v>15</v>
      </c>
      <c r="B10" s="8" t="s">
        <v>4</v>
      </c>
      <c r="C10" s="15">
        <v>34.1</v>
      </c>
      <c r="D10" s="18">
        <v>44.3</v>
      </c>
      <c r="E10" s="15">
        <v>43.5</v>
      </c>
      <c r="F10" s="29">
        <f>SUM(E10/C10)</f>
        <v>1.2756598240469208</v>
      </c>
      <c r="G10" s="29">
        <f t="shared" si="0"/>
        <v>0.98194130925507905</v>
      </c>
      <c r="H10" s="15">
        <v>43.5</v>
      </c>
      <c r="I10" s="29">
        <f>SUM(H10/C10)</f>
        <v>1.2756598240469208</v>
      </c>
      <c r="J10" s="29">
        <v>0.43</v>
      </c>
      <c r="K10" s="15">
        <v>43.5</v>
      </c>
      <c r="L10" s="29">
        <v>0.53600000000000003</v>
      </c>
      <c r="M10" s="29">
        <f>SUM(K10/D10)</f>
        <v>0.98194130925507905</v>
      </c>
    </row>
    <row r="11" spans="1:13" s="21" customFormat="1" x14ac:dyDescent="0.2">
      <c r="A11" s="5" t="s">
        <v>16</v>
      </c>
      <c r="B11" s="6" t="s">
        <v>6</v>
      </c>
      <c r="C11" s="19">
        <v>138.69999999999999</v>
      </c>
      <c r="D11" s="20">
        <f>SUM(D12)</f>
        <v>182</v>
      </c>
      <c r="E11" s="19">
        <v>200.6</v>
      </c>
      <c r="F11" s="28">
        <f>SUM(F12)</f>
        <v>1.446</v>
      </c>
      <c r="G11" s="29">
        <f t="shared" si="0"/>
        <v>1.1021978021978021</v>
      </c>
      <c r="H11" s="19">
        <v>200.6</v>
      </c>
      <c r="I11" s="28">
        <v>1.446</v>
      </c>
      <c r="J11" s="28">
        <v>1.3260000000000001</v>
      </c>
      <c r="K11" s="19">
        <v>200.6</v>
      </c>
      <c r="L11" s="28">
        <v>1.446</v>
      </c>
      <c r="M11" s="28">
        <f>SUM(K11/D11)</f>
        <v>1.1021978021978021</v>
      </c>
    </row>
    <row r="12" spans="1:13" s="14" customFormat="1" x14ac:dyDescent="0.2">
      <c r="A12" s="7" t="s">
        <v>17</v>
      </c>
      <c r="B12" s="8" t="s">
        <v>7</v>
      </c>
      <c r="C12" s="15">
        <v>138.69999999999999</v>
      </c>
      <c r="D12" s="18">
        <v>182</v>
      </c>
      <c r="E12" s="15">
        <v>200.6</v>
      </c>
      <c r="F12" s="29">
        <v>1.446</v>
      </c>
      <c r="G12" s="29">
        <f t="shared" si="0"/>
        <v>1.1021978021978021</v>
      </c>
      <c r="H12" s="15">
        <v>200.6</v>
      </c>
      <c r="I12" s="29">
        <v>1.446</v>
      </c>
      <c r="J12" s="29">
        <v>1.3260000000000001</v>
      </c>
      <c r="K12" s="15">
        <v>200.6</v>
      </c>
      <c r="L12" s="29">
        <v>1.446</v>
      </c>
      <c r="M12" s="29">
        <f>SUM(K12/D12)</f>
        <v>1.1021978021978021</v>
      </c>
    </row>
    <row r="13" spans="1:13" s="21" customFormat="1" x14ac:dyDescent="0.2">
      <c r="A13" s="5" t="s">
        <v>18</v>
      </c>
      <c r="B13" s="6" t="s">
        <v>8</v>
      </c>
      <c r="C13" s="19">
        <f>SUM(C14:C14)</f>
        <v>137.6</v>
      </c>
      <c r="D13" s="20">
        <f>SUM(D14:D14)</f>
        <v>134</v>
      </c>
      <c r="E13" s="19">
        <v>156</v>
      </c>
      <c r="F13" s="28">
        <f>SUM(F14)</f>
        <v>1.1339999999999999</v>
      </c>
      <c r="G13" s="29">
        <f t="shared" si="0"/>
        <v>1.164179104477612</v>
      </c>
      <c r="H13" s="19">
        <f>SUM(H14)</f>
        <v>134</v>
      </c>
      <c r="I13" s="28">
        <v>0.92600000000000005</v>
      </c>
      <c r="J13" s="28">
        <v>1.6679999999999999</v>
      </c>
      <c r="K13" s="19">
        <f>SUM(K14)</f>
        <v>134</v>
      </c>
      <c r="L13" s="28">
        <f>SUM(M13)</f>
        <v>0.97383720930232565</v>
      </c>
      <c r="M13" s="28">
        <f>SUM(K13/C13)</f>
        <v>0.97383720930232565</v>
      </c>
    </row>
    <row r="14" spans="1:13" s="14" customFormat="1" x14ac:dyDescent="0.2">
      <c r="A14" s="7" t="s">
        <v>19</v>
      </c>
      <c r="B14" s="8" t="s">
        <v>9</v>
      </c>
      <c r="C14" s="15">
        <v>137.6</v>
      </c>
      <c r="D14" s="15">
        <v>134</v>
      </c>
      <c r="E14" s="15">
        <v>156</v>
      </c>
      <c r="F14" s="29">
        <v>1.1339999999999999</v>
      </c>
      <c r="G14" s="29">
        <f t="shared" si="0"/>
        <v>1.164179104477612</v>
      </c>
      <c r="H14" s="15">
        <v>134</v>
      </c>
      <c r="I14" s="29">
        <v>0.90300000000000002</v>
      </c>
      <c r="J14" s="29">
        <v>2.1629999999999998</v>
      </c>
      <c r="K14" s="15">
        <v>134</v>
      </c>
      <c r="L14" s="29">
        <f>SUM(K14/C14)</f>
        <v>0.97383720930232565</v>
      </c>
      <c r="M14" s="29">
        <f>SUM(K14/C14)</f>
        <v>0.97383720930232565</v>
      </c>
    </row>
    <row r="15" spans="1:13" s="21" customFormat="1" x14ac:dyDescent="0.2">
      <c r="A15" s="5" t="s">
        <v>20</v>
      </c>
      <c r="B15" s="6" t="s">
        <v>22</v>
      </c>
      <c r="C15" s="19">
        <f>SUM(C16)</f>
        <v>459.9</v>
      </c>
      <c r="D15" s="20">
        <f>SUM(D16)</f>
        <v>664</v>
      </c>
      <c r="E15" s="19">
        <f>SUM(E16)</f>
        <v>582</v>
      </c>
      <c r="F15" s="28">
        <v>1.2649999999999999</v>
      </c>
      <c r="G15" s="29">
        <f t="shared" si="0"/>
        <v>0.87650602409638556</v>
      </c>
      <c r="H15" s="19"/>
      <c r="I15" s="28">
        <v>0.99299999999999999</v>
      </c>
      <c r="J15" s="28">
        <v>0.95799999999999996</v>
      </c>
      <c r="K15" s="19"/>
      <c r="L15" s="28">
        <v>0.36499999999999999</v>
      </c>
      <c r="M15" s="28">
        <v>0.96099999999999997</v>
      </c>
    </row>
    <row r="16" spans="1:13" s="14" customFormat="1" x14ac:dyDescent="0.2">
      <c r="A16" s="7" t="s">
        <v>21</v>
      </c>
      <c r="B16" s="8" t="s">
        <v>23</v>
      </c>
      <c r="C16" s="15">
        <v>459.9</v>
      </c>
      <c r="D16" s="18">
        <v>664</v>
      </c>
      <c r="E16" s="15">
        <v>582</v>
      </c>
      <c r="F16" s="29">
        <v>1.2649999999999999</v>
      </c>
      <c r="G16" s="29">
        <f t="shared" si="0"/>
        <v>0.87650602409638556</v>
      </c>
      <c r="H16" s="15"/>
      <c r="I16" s="29">
        <v>0.99299999999999999</v>
      </c>
      <c r="J16" s="29">
        <v>0.95799999999999996</v>
      </c>
      <c r="K16" s="15"/>
      <c r="L16" s="29">
        <v>0.36499999999999999</v>
      </c>
      <c r="M16" s="29">
        <v>0.96099999999999997</v>
      </c>
    </row>
    <row r="17" spans="1:13" s="21" customFormat="1" x14ac:dyDescent="0.2">
      <c r="A17" s="5" t="s">
        <v>26</v>
      </c>
      <c r="B17" s="6" t="s">
        <v>24</v>
      </c>
      <c r="C17" s="19">
        <f>SUM(C18)</f>
        <v>1977.3</v>
      </c>
      <c r="D17" s="20">
        <f>SUM(D18)</f>
        <v>1670.6</v>
      </c>
      <c r="E17" s="19">
        <f>SUM(E18)</f>
        <v>1627</v>
      </c>
      <c r="F17" s="28">
        <v>0.82299999999999995</v>
      </c>
      <c r="G17" s="29">
        <f t="shared" si="0"/>
        <v>0.97390159224230821</v>
      </c>
      <c r="H17" s="19">
        <v>1096.2</v>
      </c>
      <c r="I17" s="28">
        <v>0.59399999999999997</v>
      </c>
      <c r="J17" s="28">
        <v>0.69699999999999995</v>
      </c>
      <c r="K17" s="19">
        <v>1119.9000000000001</v>
      </c>
      <c r="L17" s="28">
        <v>0.51700000000000002</v>
      </c>
      <c r="M17" s="28">
        <f>SUM(K17/D17)</f>
        <v>0.67035795522566755</v>
      </c>
    </row>
    <row r="18" spans="1:13" s="14" customFormat="1" x14ac:dyDescent="0.2">
      <c r="A18" s="3" t="s">
        <v>27</v>
      </c>
      <c r="B18" s="1" t="s">
        <v>25</v>
      </c>
      <c r="C18" s="15">
        <v>1977.3</v>
      </c>
      <c r="D18" s="18">
        <v>1670.6</v>
      </c>
      <c r="E18" s="15">
        <v>1627</v>
      </c>
      <c r="F18" s="29">
        <v>0.82299999999999995</v>
      </c>
      <c r="G18" s="29">
        <f t="shared" si="0"/>
        <v>0.97390159224230821</v>
      </c>
      <c r="H18" s="15">
        <v>1096.2</v>
      </c>
      <c r="I18" s="29">
        <v>0.49199999999999999</v>
      </c>
      <c r="J18" s="29">
        <v>0.70099999999999996</v>
      </c>
      <c r="K18" s="15">
        <v>1119.9000000000001</v>
      </c>
      <c r="L18" s="28">
        <v>0.51700000000000002</v>
      </c>
      <c r="M18" s="29">
        <f>SUM(K18/D18)</f>
        <v>0.67035795522566755</v>
      </c>
    </row>
    <row r="19" spans="1:13" s="21" customFormat="1" x14ac:dyDescent="0.2">
      <c r="A19" s="5" t="s">
        <v>30</v>
      </c>
      <c r="B19" s="6" t="s">
        <v>28</v>
      </c>
      <c r="C19" s="19">
        <f>SUM(C20)</f>
        <v>3925.1</v>
      </c>
      <c r="D19" s="20">
        <f>SUM(D20)</f>
        <v>3890.6</v>
      </c>
      <c r="E19" s="19">
        <f>SUM(E20)</f>
        <v>3723</v>
      </c>
      <c r="F19" s="28">
        <v>0.94899999999999995</v>
      </c>
      <c r="G19" s="29">
        <f t="shared" si="0"/>
        <v>0.95692181154577705</v>
      </c>
      <c r="H19" s="19">
        <v>3199.2</v>
      </c>
      <c r="I19" s="28">
        <v>0.52100000000000002</v>
      </c>
      <c r="J19" s="28">
        <v>0.61399999999999999</v>
      </c>
      <c r="K19" s="19">
        <v>3104</v>
      </c>
      <c r="L19" s="28">
        <v>0.52600000000000002</v>
      </c>
      <c r="M19" s="28">
        <v>0.55300000000000005</v>
      </c>
    </row>
    <row r="20" spans="1:13" s="14" customFormat="1" x14ac:dyDescent="0.2">
      <c r="A20" s="7" t="s">
        <v>31</v>
      </c>
      <c r="B20" s="8" t="s">
        <v>29</v>
      </c>
      <c r="C20" s="15">
        <v>3925.1</v>
      </c>
      <c r="D20" s="18">
        <v>3890.6</v>
      </c>
      <c r="E20" s="15">
        <v>3723</v>
      </c>
      <c r="F20" s="29">
        <v>0.94899999999999995</v>
      </c>
      <c r="G20" s="29">
        <f t="shared" si="0"/>
        <v>0.95692181154577705</v>
      </c>
      <c r="H20" s="15">
        <v>3097.3</v>
      </c>
      <c r="I20" s="29">
        <v>0.52100000000000002</v>
      </c>
      <c r="J20" s="29">
        <v>0.61399999999999999</v>
      </c>
      <c r="K20" s="15">
        <v>3104</v>
      </c>
      <c r="L20" s="29">
        <v>0.52600000000000002</v>
      </c>
      <c r="M20" s="29">
        <v>0.55300000000000005</v>
      </c>
    </row>
    <row r="21" spans="1:13" s="21" customFormat="1" x14ac:dyDescent="0.2">
      <c r="A21" s="5" t="s">
        <v>32</v>
      </c>
      <c r="B21" s="9">
        <v>1000</v>
      </c>
      <c r="C21" s="19">
        <f>SUM(C22:C24)</f>
        <v>1737.1</v>
      </c>
      <c r="D21" s="20">
        <f>SUM(D22:D24)</f>
        <v>171.7</v>
      </c>
      <c r="E21" s="19">
        <f>SUM(E22:E24)</f>
        <v>205</v>
      </c>
      <c r="F21" s="28">
        <v>1.06</v>
      </c>
      <c r="G21" s="28">
        <v>1.06</v>
      </c>
      <c r="H21" s="19">
        <f>SUM(H22:H24)</f>
        <v>235</v>
      </c>
      <c r="I21" s="28">
        <v>1.06</v>
      </c>
      <c r="J21" s="28">
        <v>1.06</v>
      </c>
      <c r="K21" s="19">
        <f>SUM(K22:K24)</f>
        <v>205</v>
      </c>
      <c r="L21" s="28">
        <v>1.06</v>
      </c>
      <c r="M21" s="28">
        <v>1.06</v>
      </c>
    </row>
    <row r="22" spans="1:13" s="21" customFormat="1" x14ac:dyDescent="0.2">
      <c r="A22" s="7" t="s">
        <v>33</v>
      </c>
      <c r="B22" s="4">
        <v>1001</v>
      </c>
      <c r="C22" s="15">
        <v>108</v>
      </c>
      <c r="D22" s="18">
        <v>126</v>
      </c>
      <c r="E22" s="15">
        <v>180</v>
      </c>
      <c r="F22" s="29">
        <v>1.6659999999999999</v>
      </c>
      <c r="G22" s="29">
        <f>SUM(E22/D22)</f>
        <v>1.4285714285714286</v>
      </c>
      <c r="H22" s="15">
        <v>180</v>
      </c>
      <c r="I22" s="29">
        <v>1.06</v>
      </c>
      <c r="J22" s="29">
        <v>1.06</v>
      </c>
      <c r="K22" s="15">
        <v>180</v>
      </c>
      <c r="L22" s="29">
        <v>1.06</v>
      </c>
      <c r="M22" s="29">
        <v>1.06</v>
      </c>
    </row>
    <row r="23" spans="1:13" s="14" customFormat="1" x14ac:dyDescent="0.2">
      <c r="A23" s="7" t="s">
        <v>34</v>
      </c>
      <c r="B23" s="4">
        <v>1004</v>
      </c>
      <c r="C23" s="15">
        <v>1094.5</v>
      </c>
      <c r="D23" s="18">
        <v>0</v>
      </c>
      <c r="E23" s="15">
        <v>0</v>
      </c>
      <c r="F23" s="29">
        <v>0</v>
      </c>
      <c r="G23" s="29">
        <v>0</v>
      </c>
      <c r="H23" s="15">
        <v>0</v>
      </c>
      <c r="I23" s="29">
        <v>1</v>
      </c>
      <c r="J23" s="29">
        <v>0</v>
      </c>
      <c r="K23" s="15">
        <v>0</v>
      </c>
      <c r="L23" s="29">
        <v>0</v>
      </c>
      <c r="M23" s="29">
        <v>0</v>
      </c>
    </row>
    <row r="24" spans="1:13" s="14" customFormat="1" x14ac:dyDescent="0.2">
      <c r="A24" s="7" t="s">
        <v>57</v>
      </c>
      <c r="B24" s="4">
        <v>1100</v>
      </c>
      <c r="C24" s="15">
        <v>534.6</v>
      </c>
      <c r="D24" s="18">
        <v>45.7</v>
      </c>
      <c r="E24" s="15">
        <v>25</v>
      </c>
      <c r="F24" s="29">
        <v>4.7E-2</v>
      </c>
      <c r="G24" s="29">
        <f>SUM(E24/D24)</f>
        <v>0.54704595185995619</v>
      </c>
      <c r="H24" s="15">
        <v>55</v>
      </c>
      <c r="I24" s="29">
        <v>1</v>
      </c>
      <c r="J24" s="29">
        <v>0</v>
      </c>
      <c r="K24" s="15">
        <v>25</v>
      </c>
      <c r="L24" s="29">
        <v>0</v>
      </c>
      <c r="M24" s="29">
        <v>0</v>
      </c>
    </row>
    <row r="25" spans="1:13" s="21" customFormat="1" x14ac:dyDescent="0.2">
      <c r="A25" s="33" t="s">
        <v>36</v>
      </c>
      <c r="B25" s="34"/>
      <c r="C25" s="19">
        <f>SUM(C5+C11+C13+C15+C17+C19+C21)</f>
        <v>11740.2</v>
      </c>
      <c r="D25" s="24">
        <f>SUM(D5+D11+D13+D15+D17+D19+D21)</f>
        <v>10317.500000000002</v>
      </c>
      <c r="E25" s="25">
        <f>SUM(E5+E11+E13+E15+E17+E19+E21)</f>
        <v>9863</v>
      </c>
      <c r="F25" s="28">
        <v>0.84</v>
      </c>
      <c r="G25" s="28">
        <f>SUM(E25/D25)</f>
        <v>0.95594863096680383</v>
      </c>
      <c r="H25" s="31">
        <f>SUM(H5+H11+H13+H17+H19+H21)</f>
        <v>8239.7999999999993</v>
      </c>
      <c r="I25" s="28">
        <v>0.60599999999999998</v>
      </c>
      <c r="J25" s="28">
        <f>SUM(H25/C25)</f>
        <v>0.70184494301630285</v>
      </c>
      <c r="K25" s="31">
        <f>SUM(K5+K11+K13+K17+K19+K21)</f>
        <v>8138.2</v>
      </c>
      <c r="L25" s="28">
        <v>0.69299999999999995</v>
      </c>
      <c r="M25" s="28">
        <v>0.78900000000000003</v>
      </c>
    </row>
  </sheetData>
  <mergeCells count="2">
    <mergeCell ref="A1:M1"/>
    <mergeCell ref="A25:B25"/>
  </mergeCells>
  <pageMargins left="0.35433070866141736" right="0.23622047244094491" top="0.41" bottom="0.28000000000000003" header="0.31496062992125984" footer="0.21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Самарина</dc:creator>
  <cp:lastModifiedBy>Пользователь</cp:lastModifiedBy>
  <cp:lastPrinted>2016-11-22T07:07:39Z</cp:lastPrinted>
  <dcterms:created xsi:type="dcterms:W3CDTF">2014-03-24T07:39:29Z</dcterms:created>
  <dcterms:modified xsi:type="dcterms:W3CDTF">2018-12-14T09:20:35Z</dcterms:modified>
</cp:coreProperties>
</file>