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2120" firstSheet="4" activeTab="5"/>
  </bookViews>
  <sheets>
    <sheet name=" 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." sheetId="8" r:id="rId8"/>
    <sheet name=" Приложение 9" sheetId="9" r:id="rId9"/>
    <sheet name="Приложение 10" sheetId="10" r:id="rId10"/>
  </sheets>
  <definedNames/>
  <calcPr fullCalcOnLoad="1"/>
</workbook>
</file>

<file path=xl/sharedStrings.xml><?xml version="1.0" encoding="utf-8"?>
<sst xmlns="http://schemas.openxmlformats.org/spreadsheetml/2006/main" count="1158" uniqueCount="524">
  <si>
    <t>Наименование</t>
  </si>
  <si>
    <t>Приложение 2</t>
  </si>
  <si>
    <t>ПРОФИЦИТ/ДЕФИЦИТ</t>
  </si>
  <si>
    <t xml:space="preserve"> </t>
  </si>
  <si>
    <t>Код бюджетной классификации РФ</t>
  </si>
  <si>
    <t>Название дохода</t>
  </si>
  <si>
    <t>000 100 00000 00 0000 000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</si>
  <si>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</si>
  <si>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</si>
  <si>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</si>
  <si>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</si>
  <si>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182 106 01030 10 0000 110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</si>
  <si>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</si>
  <si>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</si>
  <si>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</si>
  <si>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</si>
  <si>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</si>
  <si>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3</t>
  </si>
  <si>
    <t>000 101 00000 00 0000 000</t>
  </si>
  <si>
    <t>000 106 00000 00 0000 000</t>
  </si>
  <si>
    <t>000 200 00000 00 0000 000</t>
  </si>
  <si>
    <t>000 202 00000 00 0000 000</t>
  </si>
  <si>
    <t>Налоговые и неналоговые доходы</t>
  </si>
  <si>
    <t>Код целевой классификации</t>
  </si>
  <si>
    <t>Вид расходов</t>
  </si>
  <si>
    <t>Итого</t>
  </si>
  <si>
    <t>Приложение 4</t>
  </si>
  <si>
    <t>Закупка товаров, работ и услуг для государственных (муниципальных) нужд</t>
  </si>
  <si>
    <t>Приложение 5</t>
  </si>
  <si>
    <t>Приложение 6</t>
  </si>
  <si>
    <t>Сумма (руб.)</t>
  </si>
  <si>
    <t>Приложение 7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</si>
  <si>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</si>
  <si>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</si>
  <si>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</si>
  <si>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</si>
  <si>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</si>
  <si>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</si>
  <si>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</si>
  <si>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</si>
  <si>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</si>
  <si>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</si>
  <si>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</si>
  <si>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</si>
  <si>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</si>
  <si>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05.0.00.00000</t>
  </si>
  <si>
    <t>06.0.00.00000</t>
  </si>
  <si>
    <t>06.1.00.00000</t>
  </si>
  <si>
    <t>06.1.01.00000</t>
  </si>
  <si>
    <t>06.2.00.00000</t>
  </si>
  <si>
    <t>06.2.01.00000</t>
  </si>
  <si>
    <t xml:space="preserve"> -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</si>
  <si>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</si>
  <si>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Главный распоря- дитель</t>
  </si>
  <si>
    <t>Целевая статья</t>
  </si>
  <si>
    <t>к Решению  Совета</t>
  </si>
  <si>
    <t>Васильевского сельского поселения</t>
  </si>
  <si>
    <t>Администрация Васильевского сельского поселения</t>
  </si>
  <si>
    <t>Единый сельскохозяйственный налог</t>
  </si>
  <si>
    <t>Налоги на совокупный доход</t>
  </si>
  <si>
    <t>000 105 00000 00 0000 000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</si>
  <si>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</si>
  <si>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926 108 04020 10 0000 110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</si>
  <si>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</si>
  <si>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</si>
  <si>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Основное направление "Осуществление мероприятий в области пожарной безопасности"</t>
  </si>
  <si>
    <t>01.1.01.20030</t>
  </si>
  <si>
    <t>Муниципальная программа " Благоустройство и озеленение территории Васильевского сельского поселения"</t>
  </si>
  <si>
    <t xml:space="preserve">Подпрограмма "Организация и обеспечение уличного освещения на территории Васильевского сельского поселения" </t>
  </si>
  <si>
    <t xml:space="preserve">Подпрограмма "Обеспечение мероприятий в области пожарной безопасности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</si>
  <si>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</si>
  <si>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</si>
  <si>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</si>
  <si>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</si>
  <si>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</si>
  <si>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</si>
  <si>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</si>
  <si>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Обеспечение мероприятий по благоустройству</t>
  </si>
  <si>
    <t>02.2.01.00030</t>
  </si>
  <si>
    <t xml:space="preserve">Муниципальная программа "Управление имуществом Васильевского сельского поселения" </t>
  </si>
  <si>
    <t>03.1.00.00000</t>
  </si>
  <si>
    <t>03.1.01.00000</t>
  </si>
  <si>
    <t>Подпрограмма " Мероприятия по содержанию имущества Васильевского сельского поселения"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</si>
  <si>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</si>
  <si>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</si>
  <si>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</si>
  <si>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Муниципальная программа "Развитие культуры и спорта Васильевского сельского поселения"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</si>
  <si>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</si>
  <si>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</si>
  <si>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</si>
  <si>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</si>
  <si>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Обеспечение деятельности казенных учреждений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</si>
  <si>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</si>
  <si>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</si>
  <si>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04.1.01.080340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</si>
  <si>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</si>
  <si>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</si>
  <si>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</si>
  <si>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</si>
  <si>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</si>
  <si>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</si>
  <si>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</si>
  <si>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</si>
  <si>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</si>
  <si>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</si>
  <si>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</si>
  <si>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</si>
  <si>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Муниципальная программа "Развитие муниципального направления"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</si>
  <si>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</si>
  <si>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06.1.01.000160</t>
  </si>
  <si>
    <t>Обеспечение деятельности и функций Главы поселения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</si>
  <si>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</si>
  <si>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</si>
  <si>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</si>
  <si>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</si>
  <si>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</si>
  <si>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</si>
  <si>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</si>
  <si>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</si>
  <si>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</si>
  <si>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</si>
  <si>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</si>
  <si>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</si>
  <si>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</si>
  <si>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</si>
  <si>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</si>
  <si>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</si>
  <si>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</si>
  <si>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Раздел</t>
  </si>
  <si>
    <t>Общегосударственные вопросы</t>
  </si>
  <si>
    <t>0100</t>
  </si>
  <si>
    <t>0104</t>
  </si>
  <si>
    <t>0102</t>
  </si>
  <si>
    <t>0111</t>
  </si>
  <si>
    <t>0203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</si>
  <si>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</si>
  <si>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</si>
  <si>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</si>
  <si>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</si>
  <si>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</si>
  <si>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</si>
  <si>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</si>
  <si>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 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</si>
  <si>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</si>
  <si>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</si>
  <si>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</si>
  <si>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</si>
  <si>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</si>
  <si>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</si>
  <si>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</si>
  <si>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04.1.01.80340</t>
  </si>
  <si>
    <t>Социальная политика</t>
  </si>
  <si>
    <t>Пенсионное обеспечение</t>
  </si>
  <si>
    <t>1000</t>
  </si>
  <si>
    <t>1001</t>
  </si>
  <si>
    <t>Физическая культура и спорт</t>
  </si>
  <si>
    <t>1100</t>
  </si>
  <si>
    <t>Массовый спорт</t>
  </si>
  <si>
    <t>1102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</si>
  <si>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</si>
  <si>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</si>
  <si>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30.9.00.00150</t>
  </si>
  <si>
    <t>0113</t>
  </si>
  <si>
    <t xml:space="preserve">Обеспечение функций органов местного самоуправления Васильевского сельского поселения </t>
  </si>
  <si>
    <t>Приложение 10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</si>
  <si>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</si>
  <si>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</si>
  <si>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 xml:space="preserve">Подпрограмма "Благоустройство и озеленение территории  Васильевского сельского поселения"муниципальной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</si>
  <si>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>926 111 05035 10 0000 120</t>
  </si>
  <si>
    <t>Прочие субсидии бюджетам сельскиъх поселений</t>
  </si>
  <si>
    <t>04.1.01.S0340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</si>
  <si>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</si>
  <si>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</si>
  <si>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</si>
  <si>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</si>
  <si>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</si>
  <si>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</si>
  <si>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</si>
  <si>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</si>
  <si>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</si>
  <si>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</si>
  <si>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</si>
  <si>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</si>
  <si>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07.0.00.00000</t>
  </si>
  <si>
    <t>Муниципальная программа "Дорожная деятельность и безопасность дорожного движения"</t>
  </si>
  <si>
    <t>Подпрограмма "Содержание и ремонт дорог"</t>
  </si>
  <si>
    <t>07.1.00.00000</t>
  </si>
  <si>
    <t>07.1.01.10020</t>
  </si>
  <si>
    <t>Обеспечение мероприятий по организации  содержанию и ремонту дорог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</si>
  <si>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</si>
  <si>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</si>
  <si>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</si>
  <si>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0409</t>
  </si>
  <si>
    <t>Обеспечение мероприятий по организации содержания и ремонту дорог</t>
  </si>
  <si>
    <t>Дорожное хозяйство (дорожные фонды)</t>
  </si>
  <si>
    <t>05.1.01.00040</t>
  </si>
  <si>
    <t>182 101 02030 01 3000 110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</si>
  <si>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</si>
  <si>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</si>
  <si>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</si>
  <si>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182 106 06043 10 2100 110</t>
  </si>
  <si>
    <t xml:space="preserve">Прочие доходы от  оказания платных услуг (работ)  получателями средств бюджетов сельских поселений </t>
  </si>
  <si>
    <t>30.9.00.00170</t>
  </si>
  <si>
    <t>30.9.00.00180</t>
  </si>
  <si>
    <t>30.9.00.00190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</si>
  <si>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</si>
  <si>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</si>
  <si>
    <t xml:space="preserve">Прочие доходы от  компенсации затрат бюджетов сельских поселений </t>
  </si>
  <si>
    <t>Обеспечение функций органов местного самоуправления Васильевского сельского поселения (Членские взносы в Ассоциацию)</t>
  </si>
  <si>
    <t>Обеспечение функций органов местного самоуправления Васильевского сельского поселения (Диспансеризация муниципальных служащих)</t>
  </si>
  <si>
    <t>Обеспечение функций органов местного самоуправления Васильевского сельского поселения (Информационно-программное обеспечение)</t>
  </si>
  <si>
    <t>32.9.00.51200</t>
  </si>
  <si>
    <t>0105</t>
  </si>
  <si>
    <t>926 113 02995 10 0000 130</t>
  </si>
  <si>
    <t>926 114 06025 10 0000 430</t>
  </si>
  <si>
    <t>926 202 15001 10 0000 150</t>
  </si>
  <si>
    <t>926 202 15002 10 0000 150</t>
  </si>
  <si>
    <t>926 202 35118 10 0000 150</t>
  </si>
  <si>
    <t>926 202 40014 10 0000 150</t>
  </si>
  <si>
    <t>926 202 29999 10 0000 150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</si>
  <si>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</t>
  </si>
  <si>
    <t xml:space="preserve">   Доходы бюджета Васильевского сельского поселения</t>
  </si>
  <si>
    <t>2022 год                    (руб.)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</si>
  <si>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</si>
  <si>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муниципальных внутренних заимствований</t>
  </si>
  <si>
    <t>Вид долгового обязательства</t>
  </si>
  <si>
    <t>Привлечение</t>
  </si>
  <si>
    <t>Погашение</t>
  </si>
  <si>
    <t>Бюджетные кредиты от других бюджетов</t>
  </si>
  <si>
    <t>Кредиты кредитных организаций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</si>
  <si>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</si>
  <si>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</si>
  <si>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>к решению Совета сельского поселения</t>
  </si>
  <si>
    <t>«О бюджете Васильевского сельского поселения</t>
  </si>
  <si>
    <t>Программа</t>
  </si>
  <si>
    <t>Муниципальные займы Васильевского сельского поселения, осуществляемые путем выпуска ценных бумаг</t>
  </si>
  <si>
    <t>02.2.01.00070</t>
  </si>
  <si>
    <t>Обеспечение беспрепятственного передвижения по территории Васильевского сельского поселения инвалидов и других маломобильных групп населения  (Закупка товаров и услуг для государственных (муниципальных) нужд)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</si>
  <si>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</si>
  <si>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</si>
  <si>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</si>
  <si>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</si>
  <si>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</si>
  <si>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182 105 03010 01 0000 110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</si>
  <si>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</si>
  <si>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с организаций</t>
  </si>
  <si>
    <t>000 106 01000 00 0000 110</t>
  </si>
  <si>
    <t>000 105 03000 01 0000 110</t>
  </si>
  <si>
    <t>000 101 02000 01 0000 110</t>
  </si>
  <si>
    <t>000 106 06030 00 0000 110</t>
  </si>
  <si>
    <t>000106 06043 10 0000 110</t>
  </si>
  <si>
    <t>Земельный налог с физических лиц</t>
  </si>
  <si>
    <t>000 106 06040 00 0000 110</t>
  </si>
  <si>
    <t xml:space="preserve">Государственная пошлина </t>
  </si>
  <si>
    <t>000 108 00000 00 0000 110</t>
  </si>
  <si>
    <t>000 108 04000 10 0000 110</t>
  </si>
  <si>
    <t>Государственная пошлина за совершение нотариальных действий (за исключением действий, совешаемых консульскими учреждениями Российской Федерации)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</si>
  <si>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</si>
  <si>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</si>
  <si>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</si>
  <si>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000 202 10000 00 0000 150</t>
  </si>
  <si>
    <t>Дотации бюджетам бюджетной системы Российской Федерации</t>
  </si>
  <si>
    <t>000 202 15001 00 0000 150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</si>
  <si>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</si>
  <si>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</si>
  <si>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000 202 15002 00 0000 150</t>
  </si>
  <si>
    <t xml:space="preserve">Дотации  бюджетам на поддержку мер по обеспечению сбалансированности бюджетов 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</si>
  <si>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</si>
  <si>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</si>
  <si>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000 202 20000 00 0000 150</t>
  </si>
  <si>
    <t>000 202 29999 00 0000 150</t>
  </si>
  <si>
    <t>Прочие субсидии</t>
  </si>
  <si>
    <t>Субвенции бюджетам бюджетной системы Российской Федерации</t>
  </si>
  <si>
    <t>000 202 30000 00 0000 150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</si>
  <si>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</si>
  <si>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000 202 35118 00 0000 150</t>
  </si>
  <si>
    <t>000 202 40000 00 0000 150</t>
  </si>
  <si>
    <t xml:space="preserve"> Иные межбюджетные трансферты </t>
  </si>
  <si>
    <t>000 202 40014 00 0000 150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</si>
  <si>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</si>
  <si>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бюджета Васильевского сельского поселения</t>
  </si>
  <si>
    <t>"О бюджете Васильевского сельского поселения</t>
  </si>
  <si>
    <t xml:space="preserve">к Решению Совета      </t>
  </si>
  <si>
    <t xml:space="preserve">К Решению Совета Васильевского сельского поселения </t>
  </si>
  <si>
    <t>Обеспечение мероприятий в сфере культуры</t>
  </si>
  <si>
    <t>Распределение бюджетных ассигнований  по целевым статьям (муниципальным программам Васильевского сельского поселения и не включенным в 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и группам видов расходов классификации расходов местного бюджета на плановый период 2022 и 2023 годов</t>
  </si>
  <si>
    <t xml:space="preserve">по кодам  классификации доходов бюджетов </t>
  </si>
  <si>
    <t>Код классификации источников финансирования дефицитов бюджетов</t>
  </si>
  <si>
    <t xml:space="preserve">Наименование главного администратора источников    внутреннего финансирования  дефицита и кода классификации источников  внутреннего финансирования дефицитов бюджетов         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</si>
  <si>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</si>
  <si>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</si>
  <si>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90 00 00 00 00 0000 000</t>
  </si>
  <si>
    <t>Источники финансирования дефицита бюджетов - всего</t>
  </si>
  <si>
    <t>01 05 00 00 00 0000 000</t>
  </si>
  <si>
    <t>Изменение остатков средств</t>
  </si>
  <si>
    <t>01 05 02 00 00 0000 500</t>
  </si>
  <si>
    <t>Увеличение остатков средств бюджетов</t>
  </si>
  <si>
    <t>01 05 02 01 00 0000 510</t>
  </si>
  <si>
    <t>Увеличение прочих остатков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</si>
  <si>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</si>
  <si>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</si>
  <si>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01 05 02 00 00 0000 600</t>
  </si>
  <si>
    <t>Уменьшение остатков средств бюджетов</t>
  </si>
  <si>
    <t>01 05 02 01 00 0000 610</t>
  </si>
  <si>
    <t>Уменьшение прочих остатков средств бюджетов</t>
  </si>
  <si>
    <t>01 05 02 01 10 0000 610</t>
  </si>
  <si>
    <t>Уменьшение прочих остатков денежных средств бюджетов сельских поселений</t>
  </si>
  <si>
    <t>к решению Совета Васильевского сельского поселения</t>
  </si>
  <si>
    <t>Администрация Васильевского сельского поселения Шуйского муниципального района Ивановской области</t>
  </si>
  <si>
    <t>2023 год</t>
  </si>
  <si>
    <t>04.1.01.L4670</t>
  </si>
  <si>
    <t>926 202 25467 10 0000 150</t>
  </si>
  <si>
    <t>Субсидия бюджетам муниципальных образований Ивановской области на обеспечение развития и укрепления материально- 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</si>
  <si>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</si>
  <si>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02.5.F2S5100</t>
  </si>
  <si>
    <t>Подпрограмма "Благоустройство территории в рамках поддержки местных инициатив"</t>
  </si>
  <si>
    <t>02.5.00.00000</t>
  </si>
  <si>
    <t xml:space="preserve">Подпрограмма "Благоустройство и озеленение территории  Васильевского сельского поселения"  </t>
  </si>
  <si>
    <t>Основное направление "Благоустройство территорий в рамках поддержки местных инициатив"</t>
  </si>
  <si>
    <t>02.5.F2.00000</t>
  </si>
  <si>
    <t>926 113 01995 10 0000 130</t>
  </si>
  <si>
    <t xml:space="preserve">                                                                                                                                                                к решению Совета Васильевского сельского поселения</t>
  </si>
  <si>
    <t>Раздел, подраздел</t>
  </si>
  <si>
    <t>Сумма, руб.</t>
  </si>
  <si>
    <t>2023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</si>
  <si>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</si>
  <si>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</si>
  <si>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</si>
  <si>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</si>
  <si>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</si>
  <si>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</si>
  <si>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</si>
  <si>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</si>
  <si>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</si>
  <si>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</si>
  <si>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</si>
  <si>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</si>
  <si>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ВСЕГО</t>
  </si>
  <si>
    <t>0400</t>
  </si>
  <si>
    <t>000 106 06000 00 0000 110</t>
  </si>
  <si>
    <t>000 111 05000 00 0000 120</t>
  </si>
  <si>
    <t>000 202 25467 00 0000 150</t>
  </si>
  <si>
    <t>Доходы от  оказания платных услуг и компенсации затрат государства</t>
  </si>
  <si>
    <t>Доходы от продажи материальных и нематериальных активов</t>
  </si>
  <si>
    <t>000 113 01000 00 0000 130</t>
  </si>
  <si>
    <t>Доходы от продажи земельных участков, находящихся в государственной и муниципальной собственности</t>
  </si>
  <si>
    <t>000 113 00000 00 0000 000</t>
  </si>
  <si>
    <t>000 114 00000 00 0000 000</t>
  </si>
  <si>
    <t>000 114 06000 00 0000 430</t>
  </si>
  <si>
    <t>Доходы от оказания платных услуг (работ)</t>
  </si>
  <si>
    <t>000 113 02000 00 0000 130</t>
  </si>
  <si>
    <t>Доходы от компенсации затрат государства</t>
  </si>
  <si>
    <t>000 101 02010 01 0000 110</t>
  </si>
  <si>
    <t>000 101 02030 01 3000 110</t>
  </si>
  <si>
    <t>Наименование доходов</t>
  </si>
  <si>
    <t>000 106 06033 10 0000 110</t>
  </si>
  <si>
    <t>Наименование дохода</t>
  </si>
  <si>
    <r>
      <rPr>
        <sz val="10"/>
        <rFont val="Arial Cyr"/>
        <family val="0"/>
      </rPr>
      <t>Проведение мероприятий в области пожарной безопасности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</si>
  <si>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уличного освещения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</si>
  <si>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мероприятий по благоустройству и озеленению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</si>
  <si>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t xml:space="preserve">Обеспечение беспрепятственного передвижения по территории Васильевского сельского поселения инвалидов и других маломобильных групп населения  </t>
  </si>
  <si>
    <r>
      <rPr>
        <sz val="10"/>
        <rFont val="Arial Cyr"/>
        <family val="0"/>
      </rPr>
      <t>Обеспечение беспрепятственного передвижения по территории Васильевского сельского поселения инвалидов и других маломобильных групп населения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</si>
  <si>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питьевых колодцев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</si>
  <si>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Осуществление полномочий по содержанию и оформлению имущества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</si>
  <si>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 xml:space="preserve"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</si>
  <si>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</si>
  <si>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r>
      <t xml:space="preserve"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</si>
  <si>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</si>
  <si>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Arial"/>
        <family val="2"/>
      </rPr>
      <t>Обеспечение мероприятий в сфере культуры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</si>
  <si>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сфере культуры (</t>
    </r>
    <r>
      <rPr>
        <i/>
        <sz val="10"/>
        <rFont val="Arial"/>
        <family val="2"/>
      </rPr>
      <t>Уплата иных платежей)</t>
    </r>
  </si>
  <si>
    <r>
      <rPr>
        <sz val="10"/>
        <rFont val="Arial"/>
        <family val="2"/>
      </rPr>
      <t>Обеспечение содержания и приобретения спортивных площадок(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</si>
  <si>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области энергосбережения и повышения энергетической эффективности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</si>
  <si>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</t>
  </si>
  <si>
    <r>
      <rPr>
        <sz val="10"/>
        <rFont val="Arial Cyr"/>
        <family val="0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</si>
  <si>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Arial"/>
        <family val="2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</si>
  <si>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 xml:space="preserve"> 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Бюджетные инвестиции в объекты капитального строительства государственной (муниципальной) собственности)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</si>
  <si>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Иные бюджетные асигнования)</t>
    </r>
  </si>
  <si>
    <r>
      <rPr>
        <sz val="10"/>
        <rFont val="Arial Cyr"/>
        <family val="0"/>
      </rPr>
      <t>Обеспечение деятельности и функций Главы поселения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</si>
  <si>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функций органов местного самоуправления Васильевского сельского поселения (резервный фонд)</t>
    </r>
    <r>
      <rPr>
        <i/>
        <sz val="10"/>
        <rFont val="Arial Cyr"/>
        <family val="0"/>
      </rPr>
      <t xml:space="preserve"> (Иные бюджетные асигнования)</t>
    </r>
  </si>
  <si>
    <t>Основное направление "Обеспечение деятельности и функций администрации Васильевского сельского поселения"</t>
  </si>
  <si>
    <r>
      <rPr>
        <sz val="10"/>
        <rFont val="Arial"/>
        <family val="2"/>
      </rPr>
      <t>Обеспечение функций органов местного самоуправления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</si>
  <si>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дорог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</si>
  <si>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Arial Cyr"/>
        <family val="0"/>
      </rPr>
      <t>Социальное обеспечение и иные выплаты населению)</t>
    </r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</si>
  <si>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</t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</si>
  <si>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</si>
  <si>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 xml:space="preserve"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</t>
  </si>
  <si>
    <r>
  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  </r>
    <r>
      <rPr>
        <i/>
        <sz val="10"/>
        <rFont val="Arial Cyr"/>
        <family val="0"/>
      </rPr>
      <t>(Иные бюджетные ассигнования)</t>
    </r>
  </si>
  <si>
    <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</si>
  <si>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</si>
  <si>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</si>
  <si>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Проведение мероприятий в области пожарной безопасности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</si>
  <si>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уличного освещения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</si>
  <si>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благоустройству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</si>
  <si>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ритуальных услуг и содержанию мест захоронения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</si>
  <si>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питьевых колодцев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</si>
  <si>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</si>
  <si>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</t>
    </r>
    <r>
      <rPr>
        <i/>
        <sz val="10"/>
        <rFont val="Arial Cyr"/>
        <family val="0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</si>
  <si>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Arial"/>
        <family val="2"/>
      </rPr>
      <t>Обеспечение деятельности казенных учреждений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</si>
  <si>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деятельности казенных учреждений (</t>
    </r>
    <r>
      <rPr>
        <i/>
        <sz val="10"/>
        <rFont val="Arial"/>
        <family val="2"/>
      </rPr>
      <t>Иные бюджетные асигнования)</t>
    </r>
  </si>
  <si>
    <r>
      <rPr>
        <sz val="10"/>
        <rFont val="Arial"/>
        <family val="2"/>
      </rPr>
      <t>Обеспечение содержания и приобретения спортивных площадок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</si>
  <si>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области энергосбережения и повышения энергетической эффективности (З</t>
    </r>
    <r>
      <rPr>
        <i/>
        <sz val="10"/>
        <rFont val="Arial"/>
        <family val="2"/>
      </rPr>
      <t>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</si>
  <si>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</t>
  </si>
  <si>
    <r>
      <rPr>
        <sz val="10"/>
        <rFont val="Arial Cyr"/>
        <family val="0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</si>
  <si>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</si>
  <si>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"/>
        <family val="2"/>
      </rPr>
      <t xml:space="preserve"> (Иные бюджетные асигнования)</t>
    </r>
  </si>
  <si>
    <r>
      <rPr>
        <sz val="10"/>
        <rFont val="Arial Cyr"/>
        <family val="0"/>
      </rPr>
      <t>Обеспечение деятельности и функций Главы поселения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</si>
  <si>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 xml:space="preserve">Обеспечение функций органов местного самоуправления Васильевского сельского поселения (резервный фонд) </t>
    </r>
    <r>
      <rPr>
        <i/>
        <sz val="10"/>
        <rFont val="Arial Cyr"/>
        <family val="0"/>
      </rPr>
      <t>(Иные бюджетные асигнования)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</si>
  <si>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Arial Cyr"/>
        <family val="0"/>
      </rPr>
      <t>Социальное обеспечение и иные выплаты населению</t>
    </r>
    <r>
      <rPr>
        <sz val="10"/>
        <rFont val="Arial Cyr"/>
        <family val="0"/>
      </rPr>
      <t>)</t>
    </r>
  </si>
  <si>
    <r>
      <rPr>
        <sz val="10"/>
        <rFont val="Arial"/>
        <family val="2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(З</t>
    </r>
    <r>
      <rPr>
        <i/>
        <sz val="10"/>
        <rFont val="Arial"/>
        <family val="2"/>
      </rPr>
      <t>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</si>
  <si>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(З</t>
    </r>
    <r>
      <rPr>
        <i/>
        <sz val="10"/>
        <rFont val="Arial"/>
        <family val="2"/>
      </rPr>
      <t>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</si>
  <si>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"/>
        <family val="2"/>
      </rPr>
      <t xml:space="preserve"> (Иные бюджетные асигнования)</t>
    </r>
  </si>
  <si>
    <r>
      <t>Обеспечение функций органов местного самоуправления Васильевского сельского поселения (резервный фонд)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</si>
  <si>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 (Закупка товаров, работ и услуг для государственных (муниципальных) нужд)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</si>
  <si>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</t>
  </si>
  <si>
    <r>
      <t xml:space="preserve">Обеспечение функций органов местного самоуправления Васильевского сельского поселения (Членские взносы в Ассоциацию)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</si>
  <si>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(Информационно-программное обеспечение)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</si>
  <si>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(Диспансеризация муниципальных служащих) 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</si>
  <si>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</si>
  <si>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 xml:space="preserve">Проведение мероприятий в области пожарной безопасности 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нужд0</t>
    </r>
  </si>
  <si>
    <r>
      <rPr>
        <sz val="10"/>
        <rFont val="Arial Cyr"/>
        <family val="0"/>
      </rPr>
      <t>Обеспечение мероприятий по организации содержания и ремонту дорог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</si>
  <si>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t xml:space="preserve">Обеспечение мероприятий по организации ритуальных услуг и содержание мест захоронения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</si>
  <si>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>Осуществление полномочий по содержанию и оформлению имущества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</si>
  <si>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t xml:space="preserve">Обеспечение мероприятий в области энергосбережения и повышения энергетической эффективности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</si>
  <si>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t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</si>
  <si>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r>
      <t xml:space="preserve"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</si>
  <si>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  <r>
      <rPr>
        <sz val="10"/>
        <rFont val="Arial Cyr"/>
        <family val="0"/>
      </rPr>
      <t>)</t>
    </r>
  </si>
  <si>
    <r>
      <rPr>
        <sz val="10"/>
        <rFont val="Arial"/>
        <family val="2"/>
      </rPr>
  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</si>
  <si>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 (Закупка товаров, работ и услуг для государственных (муниципальных) нужд)</t>
  </si>
  <si>
    <r>
      <t xml:space="preserve">Обеспечение деятельности казенных учреждений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</si>
  <si>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 xml:space="preserve">Обеспечение деятельности казенных учреждений </t>
    </r>
    <r>
      <rPr>
        <i/>
        <sz val="10"/>
        <rFont val="Arial"/>
        <family val="2"/>
      </rPr>
      <t>(Иные бюджетные асигнования)</t>
    </r>
  </si>
  <si>
    <r>
  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</t>
    </r>
    <r>
      <rPr>
        <i/>
        <sz val="10"/>
        <rFont val="Arial Cyr"/>
        <family val="0"/>
      </rPr>
      <t>(Социальное обеспечение и иные выплаты населению)</t>
    </r>
  </si>
  <si>
    <r>
      <t xml:space="preserve">Обеспечение содержания и приобретения спортивных площадок </t>
    </r>
    <r>
      <rPr>
        <i/>
        <sz val="10"/>
        <rFont val="Arial Cyr"/>
        <family val="0"/>
      </rPr>
      <t xml:space="preserve">(Закупка товаров, работ и </t>
    </r>
    <r>
      <rPr>
        <sz val="10"/>
        <rFont val="Arial Cyr"/>
        <family val="0"/>
      </rPr>
      <t>услуг для государственных (муниципальных) нужд)</t>
    </r>
  </si>
  <si>
    <r>
      <rPr>
        <sz val="10"/>
        <rFont val="Arial"/>
        <family val="2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Arial"/>
        <family val="2"/>
      </rPr>
      <t>(Бюджетные инвестиции в объекты капитального строительства государственной (муниципальной) собственности)</t>
    </r>
  </si>
  <si>
    <r>
      <rPr>
        <sz val="10"/>
        <rFont val="Arial Cyr"/>
        <family val="0"/>
      </rPr>
      <t>Обеспечение функций органов местного самоуправления Васильевского сельского поселения(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</si>
  <si>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 xml:space="preserve">Обеспечение функций органов местного самоуправления Васильевского сельского поселения (резервный фонд)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</si>
  <si>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r>
      <t xml:space="preserve"> </t>
    </r>
    <r>
      <rPr>
        <sz val="10"/>
        <rFont val="Arial Cyr"/>
        <family val="0"/>
      </rPr>
      <t xml:space="preserve"> Обеспечение уличного освещения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</si>
  <si>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мероприятий по организации ритуальных услуг и содержание мест захоронения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</si>
  <si>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содержанию и ремонту питьевых колодцев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</si>
  <si>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 xml:space="preserve">Осуществление полномочий по содержанию и оформлению имущества </t>
  </si>
  <si>
    <r>
      <rPr>
        <sz val="10"/>
        <rFont val="Arial"/>
        <family val="2"/>
      </rPr>
      <t>Осуществление полномочий по содержанию и оформлению имущества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</si>
  <si>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  </r>
    <r>
      <rPr>
        <i/>
        <sz val="10"/>
        <rFont val="Arial Cyr"/>
        <family val="0"/>
      </rPr>
      <t xml:space="preserve">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</si>
  <si>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i/>
        <sz val="10"/>
        <rFont val="Arial Cyr"/>
        <family val="0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  </r>
  </si>
  <si>
    <r>
      <t xml:space="preserve">Обеспечение содержания и приобретения спортивных площадок </t>
    </r>
    <r>
      <rPr>
        <i/>
        <sz val="10"/>
        <rFont val="Arial Cyr"/>
        <family val="0"/>
      </rPr>
      <t>(Закупка товаров, работ и услуг для государственных (муниципальных) нужд)</t>
    </r>
  </si>
  <si>
    <t>2024 год                    (руб.)</t>
  </si>
  <si>
    <t>2024 год</t>
  </si>
  <si>
    <t>2024 г.</t>
  </si>
  <si>
    <t>0106</t>
  </si>
  <si>
    <t>33.9.00.80011</t>
  </si>
  <si>
    <t>33.9.00.80012</t>
  </si>
  <si>
    <t>Иные межбюджетные трансферты из бюджета Васильевского сельского поселения на исполнение переданных полномочий по осуществлению внешнего муниципального финансового контроля</t>
  </si>
  <si>
    <t>Иные межбюджетные трансферты из бюджета Васильевского сельского поселения на исполнение переданных полномочий по  по контролю за исполнением бюджета поселения</t>
  </si>
  <si>
    <t>Приложение 9</t>
  </si>
  <si>
    <r>
      <t>П</t>
    </r>
    <r>
      <rPr>
        <b/>
        <sz val="10"/>
        <rFont val="Times New Roman"/>
        <family val="1"/>
      </rPr>
      <t>риложение 8</t>
    </r>
  </si>
  <si>
    <t>Приложение 1</t>
  </si>
  <si>
    <t>сельского поселения</t>
  </si>
  <si>
    <t>(в процентах)</t>
  </si>
  <si>
    <t>Код по БК</t>
  </si>
  <si>
    <t>Норматив (процент) отчислений в бюджет</t>
  </si>
  <si>
    <t>Прочие доходы от компенсации затрат бюджетов сельских поселений</t>
  </si>
  <si>
    <t>000 1 13 02995 10 0000 130</t>
  </si>
  <si>
    <t>Невыясненные поступления, зачисляемые в бюджеты сельских поселений</t>
  </si>
  <si>
    <t>000 1 17 01050 10 0000 180</t>
  </si>
  <si>
    <t>Доходы бюджетов сельских поселений от возврата иными организациями остатков субсидий прошлых лет</t>
  </si>
  <si>
    <t>000 2 18 05030 10 0000 180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</si>
  <si>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</si>
  <si>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</si>
  <si>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к Решению Совета Васильевского</t>
  </si>
  <si>
    <t>000 1 13 01995 10 0000 130</t>
  </si>
  <si>
    <t>Прочие доходы от оказания платных услуг получателями средств бюджетов сельских поселений</t>
  </si>
  <si>
    <t>000 204 00000 00 0000 000</t>
  </si>
  <si>
    <t>Безвозмездные поступления от негосударственных организаций в бюджеты сельских поселений</t>
  </si>
  <si>
    <t>000 204 05000 10 0000 150</t>
  </si>
  <si>
    <t xml:space="preserve">Безвозмездные поступления от негосударственных организаций 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</si>
  <si>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</si>
  <si>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</si>
  <si>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</t>
  </si>
  <si>
    <t>000 207 05000 10 0000 150</t>
  </si>
  <si>
    <t>Прочие безвозмездные поступления  в бюджеты сельских поселений</t>
  </si>
  <si>
    <t>926 207 05030 10 0000 150</t>
  </si>
  <si>
    <t>Мероприятия по благоустройству в рамках поддержки  местных инициатив "Благоустройство мемориала воинской Славы с. Васильевское"</t>
  </si>
  <si>
    <t>Мероприятия по благоустройству в рамках поддержки  местных инициатив "Благоустройство мемориала воинской Славы с. Васильевское"(Закупка товаров, работ и услуг для государственных (муниципальных) нужд</t>
  </si>
  <si>
    <t xml:space="preserve">Изменения от </t>
  </si>
  <si>
    <t>Изменения Сумма (руб.)</t>
  </si>
  <si>
    <t>Подпрограмма "Благоустройство территорий в рамках поддержки местных инициатив"</t>
  </si>
  <si>
    <t>02.5.F2.S5100</t>
  </si>
  <si>
    <t>Мероприятие по благоустройству в рамках поддержки местных инициатив "Благоустройство мемориала воинской Славы с. Васильевское"</t>
  </si>
  <si>
    <t>Национальная экономика</t>
  </si>
  <si>
    <t>926 204 05099 10 0000 150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</si>
  <si>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</si>
  <si>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</si>
  <si>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 2023 и на плановый период 2024 и 2025 годов"</t>
  </si>
  <si>
    <t>Нормативы распределения доходов в бюджет Васильевского сельского поселения на 2023 год и на плановый период 2024 и 2025 годов</t>
  </si>
  <si>
    <t xml:space="preserve"> по кодам с классификации доходов на 2023 год </t>
  </si>
  <si>
    <t>2024 год (руб.)</t>
  </si>
  <si>
    <t>2025 год (руб.)</t>
  </si>
  <si>
    <t>на плановый период 2024 и 2025 годов</t>
  </si>
  <si>
    <t xml:space="preserve">"О бюджете Васильевского сельского поселения на 2023 и  плановый период 2024 и 2025 годов </t>
  </si>
  <si>
    <t>Распределение бюджетных ассигнований   по целевым статьям (муниципальным программам Васильевского сельского поселения и не включенным в муниципальные программы Васильевского сельского поселения направлениям деятельности органов местного самоуправления Васильевского сельского поселения)  группам видов расходов классификации расходов  местного бюджета на 2023 год</t>
  </si>
  <si>
    <t>Сумма с изменениями     2023 год                    (руб.)</t>
  </si>
  <si>
    <t>Изменения   2023 год                    (руб.)</t>
  </si>
  <si>
    <t xml:space="preserve">"О бюджете Васильевского сельского поселения на 2023 год </t>
  </si>
  <si>
    <t>и на плановый период 2024 и 2025 годов"</t>
  </si>
  <si>
    <t>2025 год                    (руб.)</t>
  </si>
  <si>
    <t xml:space="preserve">" О бюджектеВасильевского сельского поселения  на 2023 и </t>
  </si>
  <si>
    <t>на плановый период 2024 и 2025 годов"</t>
  </si>
  <si>
    <t xml:space="preserve">Ведомственная структура расходов бюджета Васильевского сельского поселения на 2023 год </t>
  </si>
  <si>
    <t xml:space="preserve">Ведомственная структура расходов бюджета сельского поселения на 2024-2025 годы </t>
  </si>
  <si>
    <t>2025 год</t>
  </si>
  <si>
    <t xml:space="preserve">                                                                                                                                                                                                            на 2023 год и плановый период 2024 и 2025  годов»</t>
  </si>
  <si>
    <t xml:space="preserve">Источники внутреннего финансирования дефицита бюджета Васильевсого сельского поселения на 2023 год и на плановый период 2024 и 2025 годов
</t>
  </si>
  <si>
    <t>на 2023 год и плановый период 2024 -2025  годов»</t>
  </si>
  <si>
    <t>Распределение бюджетных ассигнований  бюджета Васильевского сельского поселения по разделам и подразделам классификации расходов бюджетов на 2023 год и на плановый период 2024 и 2025 годов</t>
  </si>
  <si>
    <t>2025 г.</t>
  </si>
  <si>
    <t>на 2023 год и на плановый период 2024 и 2025 годов »</t>
  </si>
  <si>
    <t>на 2023 год и на  плановый период 2024 и 2025 годов</t>
  </si>
  <si>
    <t>926 111 05025 10 0000 120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</si>
  <si>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</si>
  <si>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000 111 05020 00 0000 120</t>
  </si>
  <si>
    <t>926 111 05030 00 0000 120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</si>
  <si>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</si>
  <si>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</si>
  <si>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000 101 02010 00 0000 110</t>
  </si>
  <si>
    <t>33.9.00.00011</t>
  </si>
  <si>
    <t>33.9.00.00012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</si>
</sst>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  <numFmt numFmtId="189" formatCode="_ * #,##0.00_ ;_ * \-#,##0.00_ ;_ * &quot;-&quot;??_ ;_ @_ "/>
    <numFmt numFmtId="190" formatCode="_(\$* #,##0.00_);_(\$* \(#,##0.00\);_(\$* &quot;-&quot;??_);_(@_)"/>
    <numFmt numFmtId="191" formatCode="_ * #,##0_ ;_ * \-#,##0_ ;_ * &quot;-&quot;_ ;_ @_ "/>
    <numFmt numFmtId="192" formatCode="_(\$* #,##0_);_(\$* \(#,##0\);_(\$* &quot;-&quot;_);_(@_)"/>
    <numFmt numFmtId="193" formatCode="#,##0.00_р_."/>
    <numFmt numFmtId="194" formatCode="#,##0.00&quot;р.&quot;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8" fontId="3" fillId="0" borderId="10" xfId="62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3" fontId="4" fillId="34" borderId="10" xfId="62" applyNumberFormat="1" applyFont="1" applyFill="1" applyBorder="1" applyAlignment="1">
      <alignment/>
    </xf>
    <xf numFmtId="43" fontId="4" fillId="0" borderId="10" xfId="62" applyNumberFormat="1" applyFont="1" applyBorder="1" applyAlignment="1">
      <alignment/>
    </xf>
    <xf numFmtId="43" fontId="0" fillId="0" borderId="10" xfId="62" applyNumberFormat="1" applyFont="1" applyBorder="1" applyAlignment="1">
      <alignment/>
    </xf>
    <xf numFmtId="43" fontId="6" fillId="0" borderId="10" xfId="62" applyNumberFormat="1" applyFont="1" applyBorder="1" applyAlignment="1">
      <alignment/>
    </xf>
    <xf numFmtId="43" fontId="4" fillId="0" borderId="10" xfId="62" applyNumberFormat="1" applyFont="1" applyBorder="1" applyAlignment="1">
      <alignment/>
    </xf>
    <xf numFmtId="0" fontId="7" fillId="0" borderId="14" xfId="0" applyFont="1" applyBorder="1" applyAlignment="1">
      <alignment wrapText="1"/>
    </xf>
    <xf numFmtId="43" fontId="0" fillId="0" borderId="10" xfId="62" applyNumberFormat="1" applyFont="1" applyBorder="1" applyAlignment="1">
      <alignment/>
    </xf>
    <xf numFmtId="43" fontId="0" fillId="0" borderId="10" xfId="62" applyNumberFormat="1" applyFont="1" applyBorder="1" applyAlignment="1">
      <alignment wrapText="1"/>
    </xf>
    <xf numFmtId="43" fontId="4" fillId="0" borderId="10" xfId="62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43" fontId="5" fillId="0" borderId="10" xfId="62" applyNumberFormat="1" applyFont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3" fontId="0" fillId="34" borderId="10" xfId="62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wrapText="1"/>
    </xf>
    <xf numFmtId="0" fontId="0" fillId="0" borderId="0" xfId="0" applyFill="1" applyAlignment="1">
      <alignment/>
    </xf>
    <xf numFmtId="43" fontId="0" fillId="0" borderId="10" xfId="62" applyNumberFormat="1" applyBorder="1" applyAlignment="1">
      <alignment/>
    </xf>
    <xf numFmtId="0" fontId="4" fillId="0" borderId="15" xfId="0" applyFont="1" applyBorder="1" applyAlignment="1">
      <alignment/>
    </xf>
    <xf numFmtId="43" fontId="4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43" fontId="0" fillId="0" borderId="10" xfId="62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49" fontId="0" fillId="35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3" fontId="0" fillId="35" borderId="10" xfId="62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3" fontId="4" fillId="35" borderId="10" xfId="62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43" fontId="4" fillId="35" borderId="10" xfId="0" applyNumberFormat="1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9" fontId="11" fillId="35" borderId="10" xfId="0" applyNumberFormat="1" applyFont="1" applyFill="1" applyBorder="1" applyAlignment="1">
      <alignment horizontal="center" wrapText="1"/>
    </xf>
    <xf numFmtId="43" fontId="5" fillId="35" borderId="10" xfId="62" applyNumberFormat="1" applyFont="1" applyFill="1" applyBorder="1" applyAlignment="1">
      <alignment/>
    </xf>
    <xf numFmtId="43" fontId="0" fillId="36" borderId="10" xfId="62" applyNumberFormat="1" applyFill="1" applyBorder="1" applyAlignment="1">
      <alignment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3" fontId="5" fillId="36" borderId="10" xfId="62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36" borderId="10" xfId="62" applyNumberFormat="1" applyFont="1" applyFill="1" applyBorder="1" applyAlignment="1">
      <alignment/>
    </xf>
    <xf numFmtId="0" fontId="12" fillId="35" borderId="0" xfId="0" applyFont="1" applyFill="1" applyAlignment="1">
      <alignment/>
    </xf>
    <xf numFmtId="0" fontId="7" fillId="0" borderId="12" xfId="0" applyFont="1" applyBorder="1" applyAlignment="1">
      <alignment vertical="center" wrapText="1"/>
    </xf>
    <xf numFmtId="188" fontId="4" fillId="0" borderId="10" xfId="62" applyNumberFormat="1" applyFont="1" applyBorder="1" applyAlignment="1">
      <alignment/>
    </xf>
    <xf numFmtId="0" fontId="7" fillId="0" borderId="0" xfId="0" applyFont="1" applyAlignment="1">
      <alignment vertical="top" wrapText="1" readingOrder="1"/>
    </xf>
    <xf numFmtId="0" fontId="5" fillId="35" borderId="10" xfId="0" applyFont="1" applyFill="1" applyBorder="1" applyAlignment="1">
      <alignment horizontal="left" wrapText="1"/>
    </xf>
    <xf numFmtId="43" fontId="0" fillId="36" borderId="10" xfId="62" applyNumberFormat="1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43" fontId="4" fillId="35" borderId="10" xfId="62" applyNumberFormat="1" applyFont="1" applyFill="1" applyBorder="1" applyAlignment="1">
      <alignment wrapText="1"/>
    </xf>
    <xf numFmtId="43" fontId="6" fillId="36" borderId="10" xfId="62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 wrapText="1"/>
    </xf>
    <xf numFmtId="0" fontId="4" fillId="36" borderId="0" xfId="0" applyFont="1" applyFill="1" applyAlignment="1">
      <alignment/>
    </xf>
    <xf numFmtId="0" fontId="13" fillId="0" borderId="16" xfId="0" applyFont="1" applyBorder="1" applyAlignment="1">
      <alignment horizontal="justify" vertical="center" wrapText="1"/>
    </xf>
    <xf numFmtId="188" fontId="4" fillId="0" borderId="10" xfId="62" applyNumberFormat="1" applyFont="1" applyBorder="1" applyAlignment="1">
      <alignment vertical="center"/>
    </xf>
    <xf numFmtId="43" fontId="0" fillId="0" borderId="10" xfId="62" applyNumberFormat="1" applyFont="1" applyBorder="1" applyAlignment="1">
      <alignment vertical="center"/>
    </xf>
    <xf numFmtId="43" fontId="4" fillId="0" borderId="10" xfId="62" applyNumberFormat="1" applyFont="1" applyBorder="1" applyAlignment="1">
      <alignment vertical="center"/>
    </xf>
    <xf numFmtId="43" fontId="6" fillId="0" borderId="10" xfId="62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66" fillId="0" borderId="10" xfId="53" applyFont="1" applyBorder="1" applyAlignment="1">
      <alignment horizontal="justify" vertical="top" wrapText="1"/>
      <protection/>
    </xf>
    <xf numFmtId="0" fontId="66" fillId="0" borderId="10" xfId="53" applyFont="1" applyBorder="1" applyAlignment="1">
      <alignment horizontal="left" vertical="top" wrapText="1" indent="1"/>
      <protection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center"/>
    </xf>
    <xf numFmtId="0" fontId="15" fillId="0" borderId="10" xfId="53" applyFont="1" applyBorder="1" applyAlignment="1">
      <alignment horizontal="justify" vertical="top" wrapText="1"/>
      <protection/>
    </xf>
    <xf numFmtId="0" fontId="67" fillId="0" borderId="10" xfId="53" applyFont="1" applyBorder="1" applyAlignment="1">
      <alignment horizontal="justify" vertical="top" wrapText="1"/>
      <protection/>
    </xf>
    <xf numFmtId="0" fontId="17" fillId="0" borderId="10" xfId="53" applyFont="1" applyBorder="1" applyAlignment="1">
      <alignment horizontal="justify" vertical="top" wrapText="1"/>
      <protection/>
    </xf>
    <xf numFmtId="0" fontId="15" fillId="0" borderId="10" xfId="53" applyFont="1" applyBorder="1" applyAlignment="1">
      <alignment vertical="center" wrapText="1"/>
      <protection/>
    </xf>
    <xf numFmtId="0" fontId="12" fillId="0" borderId="10" xfId="53" applyFont="1" applyBorder="1" applyAlignment="1">
      <alignment horizontal="justify" vertical="top" wrapText="1"/>
      <protection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8" fillId="0" borderId="10" xfId="53" applyFont="1" applyBorder="1" applyAlignment="1">
      <alignment horizontal="justify" vertical="top" wrapText="1"/>
      <protection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 readingOrder="1"/>
    </xf>
    <xf numFmtId="188" fontId="4" fillId="0" borderId="10" xfId="62" applyNumberFormat="1" applyFont="1" applyBorder="1" applyAlignment="1">
      <alignment horizontal="center" vertical="center"/>
    </xf>
    <xf numFmtId="43" fontId="0" fillId="0" borderId="10" xfId="62" applyNumberFormat="1" applyFont="1" applyBorder="1" applyAlignment="1">
      <alignment horizontal="center" vertical="center"/>
    </xf>
    <xf numFmtId="0" fontId="7" fillId="0" borderId="0" xfId="54">
      <alignment vertical="center"/>
      <protection/>
    </xf>
    <xf numFmtId="0" fontId="13" fillId="0" borderId="0" xfId="54" applyFont="1" applyAlignment="1">
      <alignment horizontal="right" vertical="center"/>
      <protection/>
    </xf>
    <xf numFmtId="0" fontId="69" fillId="0" borderId="10" xfId="54" applyFont="1" applyBorder="1" applyAlignment="1">
      <alignment horizontal="center" vertical="top" wrapText="1"/>
      <protection/>
    </xf>
    <xf numFmtId="0" fontId="69" fillId="0" borderId="10" xfId="54" applyFont="1" applyBorder="1" applyAlignment="1">
      <alignment horizontal="justify" vertical="top" wrapText="1"/>
      <protection/>
    </xf>
    <xf numFmtId="0" fontId="70" fillId="0" borderId="10" xfId="54" applyFont="1" applyBorder="1" applyAlignment="1">
      <alignment horizontal="center" vertical="top" wrapText="1"/>
      <protection/>
    </xf>
    <xf numFmtId="0" fontId="15" fillId="0" borderId="10" xfId="54" applyFont="1" applyBorder="1" applyAlignment="1">
      <alignment horizontal="center" vertical="top" wrapText="1"/>
      <protection/>
    </xf>
    <xf numFmtId="0" fontId="15" fillId="0" borderId="10" xfId="54" applyFont="1" applyBorder="1" applyAlignment="1">
      <alignment horizontal="justify" vertical="top" wrapText="1"/>
      <protection/>
    </xf>
    <xf numFmtId="0" fontId="14" fillId="0" borderId="10" xfId="54" applyFont="1" applyBorder="1" applyAlignment="1">
      <alignment horizontal="center" vertical="top" wrapText="1"/>
      <protection/>
    </xf>
    <xf numFmtId="193" fontId="15" fillId="0" borderId="10" xfId="54" applyNumberFormat="1" applyFont="1" applyBorder="1" applyAlignment="1">
      <alignment horizontal="center" vertical="top" wrapText="1"/>
      <protection/>
    </xf>
    <xf numFmtId="0" fontId="70" fillId="0" borderId="11" xfId="54" applyFont="1" applyBorder="1" applyAlignment="1">
      <alignment horizontal="center" vertical="center" wrapText="1"/>
      <protection/>
    </xf>
    <xf numFmtId="0" fontId="70" fillId="0" borderId="10" xfId="54" applyFont="1" applyBorder="1" applyAlignment="1">
      <alignment horizontal="center" vertical="center" wrapText="1"/>
      <protection/>
    </xf>
    <xf numFmtId="4" fontId="15" fillId="0" borderId="10" xfId="54" applyNumberFormat="1" applyFont="1" applyBorder="1" applyAlignment="1">
      <alignment horizontal="center" vertical="top" wrapText="1"/>
      <protection/>
    </xf>
    <xf numFmtId="0" fontId="68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1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justify" vertical="center" wrapText="1"/>
    </xf>
    <xf numFmtId="4" fontId="15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justify" vertical="center"/>
    </xf>
    <xf numFmtId="49" fontId="15" fillId="0" borderId="18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193" fontId="15" fillId="0" borderId="17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0" fontId="71" fillId="0" borderId="21" xfId="0" applyFont="1" applyBorder="1" applyAlignment="1">
      <alignment vertical="center"/>
    </xf>
    <xf numFmtId="193" fontId="12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6" fillId="0" borderId="10" xfId="53" applyFont="1" applyBorder="1" applyAlignment="1">
      <alignment horizontal="left" vertical="top" wrapText="1"/>
      <protection/>
    </xf>
    <xf numFmtId="0" fontId="70" fillId="0" borderId="10" xfId="53" applyFont="1" applyBorder="1" applyAlignment="1">
      <alignment horizontal="left" vertical="top" wrapText="1"/>
      <protection/>
    </xf>
    <xf numFmtId="0" fontId="70" fillId="0" borderId="10" xfId="53" applyFont="1" applyBorder="1" applyAlignment="1">
      <alignment horizontal="justify" vertical="top" wrapText="1"/>
      <protection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36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3" fontId="0" fillId="0" borderId="10" xfId="62" applyNumberFormat="1" applyBorder="1" applyAlignment="1">
      <alignment horizontal="center" wrapText="1"/>
    </xf>
    <xf numFmtId="49" fontId="0" fillId="35" borderId="10" xfId="0" applyNumberFormat="1" applyFill="1" applyBorder="1" applyAlignment="1">
      <alignment horizontal="center" wrapText="1"/>
    </xf>
    <xf numFmtId="43" fontId="0" fillId="35" borderId="10" xfId="62" applyNumberFormat="1" applyFill="1" applyBorder="1" applyAlignment="1">
      <alignment/>
    </xf>
    <xf numFmtId="39" fontId="4" fillId="34" borderId="10" xfId="62" applyNumberFormat="1" applyFont="1" applyFill="1" applyBorder="1" applyAlignment="1">
      <alignment wrapText="1"/>
    </xf>
    <xf numFmtId="43" fontId="0" fillId="36" borderId="10" xfId="62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 wrapText="1"/>
    </xf>
    <xf numFmtId="43" fontId="0" fillId="35" borderId="10" xfId="62" applyNumberFormat="1" applyFont="1" applyFill="1" applyBorder="1" applyAlignment="1">
      <alignment/>
    </xf>
    <xf numFmtId="188" fontId="15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70" fillId="0" borderId="0" xfId="0" applyFont="1" applyAlignment="1">
      <alignment horizontal="right" vertical="center"/>
    </xf>
    <xf numFmtId="0" fontId="72" fillId="0" borderId="16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vertical="center" wrapText="1"/>
    </xf>
    <xf numFmtId="0" fontId="73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" fillId="37" borderId="10" xfId="0" applyNumberFormat="1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/>
    </xf>
    <xf numFmtId="43" fontId="5" fillId="37" borderId="10" xfId="62" applyNumberFormat="1" applyFont="1" applyFill="1" applyBorder="1" applyAlignment="1">
      <alignment/>
    </xf>
    <xf numFmtId="0" fontId="4" fillId="37" borderId="1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 horizontal="center"/>
    </xf>
    <xf numFmtId="43" fontId="4" fillId="37" borderId="10" xfId="62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171" fontId="0" fillId="0" borderId="0" xfId="0" applyNumberFormat="1" applyAlignment="1">
      <alignment/>
    </xf>
    <xf numFmtId="0" fontId="12" fillId="36" borderId="10" xfId="53" applyFont="1" applyFill="1" applyBorder="1" applyAlignment="1">
      <alignment horizontal="justify" vertical="top" wrapText="1"/>
      <protection/>
    </xf>
    <xf numFmtId="0" fontId="8" fillId="36" borderId="10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12" fillId="0" borderId="10" xfId="0" applyFont="1" applyBorder="1" applyAlignment="1">
      <alignment vertic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70" fillId="0" borderId="23" xfId="54" applyFont="1" applyBorder="1" applyAlignment="1">
      <alignment horizontal="center" vertical="center" wrapText="1"/>
      <protection/>
    </xf>
    <xf numFmtId="0" fontId="70" fillId="0" borderId="24" xfId="54" applyFont="1" applyBorder="1" applyAlignment="1">
      <alignment horizontal="center" vertical="center" wrapText="1"/>
      <protection/>
    </xf>
    <xf numFmtId="0" fontId="70" fillId="0" borderId="11" xfId="54" applyFont="1" applyBorder="1" applyAlignment="1">
      <alignment horizontal="center" vertical="center" wrapText="1"/>
      <protection/>
    </xf>
    <xf numFmtId="0" fontId="70" fillId="0" borderId="14" xfId="54" applyFont="1" applyBorder="1" applyAlignment="1">
      <alignment horizontal="center" vertical="center" wrapText="1"/>
      <protection/>
    </xf>
    <xf numFmtId="0" fontId="70" fillId="0" borderId="15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0" xfId="54" applyFont="1" applyAlignment="1">
      <alignment horizontal="right" vertical="center"/>
      <protection/>
    </xf>
    <xf numFmtId="0" fontId="15" fillId="0" borderId="2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74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71" fillId="0" borderId="29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0">
      <selection activeCell="A8" sqref="A8:C8"/>
    </sheetView>
  </sheetViews>
  <sheetFormatPr defaultColWidth="9.00390625" defaultRowHeight="12.75"/>
  <cols>
    <col min="1" max="1" width="46.00390625" style="0" customWidth="1"/>
    <col min="2" max="2" width="41.00390625" style="0" customWidth="1"/>
    <col min="3" max="3" width="0.12890625" style="0" customWidth="1"/>
    <col min="4" max="4" width="26.125" style="0" customWidth="1"/>
  </cols>
  <sheetData>
    <row r="1" spans="1:4" ht="15">
      <c r="A1" s="235"/>
      <c r="D1" s="235" t="s">
        <v>453</v>
      </c>
    </row>
    <row r="2" spans="1:4" ht="15">
      <c r="A2" s="235"/>
      <c r="D2" s="235" t="s">
        <v>466</v>
      </c>
    </row>
    <row r="3" spans="1:4" ht="15">
      <c r="A3" s="235"/>
      <c r="D3" s="235" t="s">
        <v>454</v>
      </c>
    </row>
    <row r="4" spans="1:4" ht="15">
      <c r="A4" s="235"/>
      <c r="B4" s="252" t="s">
        <v>281</v>
      </c>
      <c r="C4" s="252"/>
      <c r="D4" s="252"/>
    </row>
    <row r="5" spans="2:4" ht="12.75">
      <c r="B5" s="252" t="s">
        <v>490</v>
      </c>
      <c r="C5" s="252"/>
      <c r="D5" s="252"/>
    </row>
    <row r="6" ht="16.5">
      <c r="A6" s="227"/>
    </row>
    <row r="7" ht="37.5" customHeight="1"/>
    <row r="8" spans="1:3" ht="47.25" customHeight="1" thickBot="1">
      <c r="A8" s="251" t="s">
        <v>491</v>
      </c>
      <c r="B8" s="251"/>
      <c r="C8" s="251"/>
    </row>
    <row r="9" spans="1:3" ht="33.75" customHeight="1" hidden="1">
      <c r="A9" s="228"/>
      <c r="B9" s="228"/>
      <c r="C9" s="229" t="s">
        <v>455</v>
      </c>
    </row>
    <row r="10" spans="1:4" ht="142.5" customHeight="1" thickBot="1">
      <c r="A10" s="230" t="s">
        <v>356</v>
      </c>
      <c r="B10" s="231" t="s">
        <v>456</v>
      </c>
      <c r="C10" s="231" t="s">
        <v>457</v>
      </c>
      <c r="D10" s="231" t="s">
        <v>457</v>
      </c>
    </row>
    <row r="11" spans="1:4" ht="15.75" thickBot="1">
      <c r="A11" s="232">
        <v>1</v>
      </c>
      <c r="B11" s="233">
        <v>2</v>
      </c>
      <c r="C11" s="233">
        <v>3</v>
      </c>
      <c r="D11" s="233">
        <v>2</v>
      </c>
    </row>
    <row r="12" spans="1:4" ht="45.75" thickBot="1">
      <c r="A12" s="234" t="s">
        <v>468</v>
      </c>
      <c r="B12" s="233" t="s">
        <v>467</v>
      </c>
      <c r="C12" s="233">
        <v>100</v>
      </c>
      <c r="D12" s="233">
        <v>100</v>
      </c>
    </row>
    <row r="13" spans="1:4" ht="30.75" thickBot="1">
      <c r="A13" s="234" t="s">
        <v>458</v>
      </c>
      <c r="B13" s="233" t="s">
        <v>459</v>
      </c>
      <c r="C13" s="233">
        <v>100</v>
      </c>
      <c r="D13" s="233">
        <v>100</v>
      </c>
    </row>
    <row r="14" spans="1:4" ht="30.75" thickBot="1">
      <c r="A14" s="234" t="s">
        <v>460</v>
      </c>
      <c r="B14" s="233" t="s">
        <v>461</v>
      </c>
      <c r="C14" s="233">
        <v>100</v>
      </c>
      <c r="D14" s="233">
        <v>100</v>
      </c>
    </row>
    <row r="15" spans="1:4" ht="45.75" thickBot="1">
      <c r="A15" s="234" t="s">
        <v>462</v>
      </c>
      <c r="B15" s="233" t="s">
        <v>463</v>
      </c>
      <c r="C15" s="233">
        <v>100</v>
      </c>
      <c r="D15" s="233">
        <v>100</v>
      </c>
    </row>
    <row r="16" spans="1:4" ht="120.75" thickBot="1">
      <c r="A16" s="234" t="s">
        <v>464</v>
      </c>
      <c r="B16" s="233" t="s">
        <v>465</v>
      </c>
      <c r="C16" s="233">
        <v>100</v>
      </c>
      <c r="D16" s="233">
        <v>100</v>
      </c>
    </row>
    <row r="18" ht="16.5">
      <c r="A18" s="227"/>
    </row>
  </sheetData>
  <sheetProtection/>
  <mergeCells count="3">
    <mergeCell ref="A8:C8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4.875" style="0" customWidth="1"/>
    <col min="4" max="4" width="0.37109375" style="0" customWidth="1"/>
    <col min="5" max="5" width="14.75390625" style="0" customWidth="1"/>
    <col min="6" max="6" width="12.25390625" style="0" customWidth="1"/>
  </cols>
  <sheetData>
    <row r="1" spans="1:6" ht="12.75">
      <c r="A1" s="42"/>
      <c r="B1" s="42"/>
      <c r="C1" s="292" t="s">
        <v>164</v>
      </c>
      <c r="D1" s="292"/>
      <c r="E1" s="292"/>
      <c r="F1" s="292"/>
    </row>
    <row r="2" spans="1:6" ht="12.75">
      <c r="A2" s="42"/>
      <c r="B2" s="291" t="s">
        <v>232</v>
      </c>
      <c r="C2" s="291"/>
      <c r="D2" s="291"/>
      <c r="E2" s="291"/>
      <c r="F2" s="291"/>
    </row>
    <row r="3" spans="1:6" ht="12.75">
      <c r="A3" s="291" t="s">
        <v>233</v>
      </c>
      <c r="B3" s="291"/>
      <c r="C3" s="291"/>
      <c r="D3" s="291"/>
      <c r="E3" s="291"/>
      <c r="F3" s="291"/>
    </row>
    <row r="4" spans="1:6" ht="12.75">
      <c r="A4" s="291" t="s">
        <v>513</v>
      </c>
      <c r="B4" s="291"/>
      <c r="C4" s="291"/>
      <c r="D4" s="291"/>
      <c r="E4" s="291"/>
      <c r="F4" s="291"/>
    </row>
    <row r="5" spans="1:6" ht="12.75">
      <c r="A5" s="42"/>
      <c r="B5" s="42"/>
      <c r="C5" s="42"/>
      <c r="D5" s="42"/>
      <c r="E5" s="42"/>
      <c r="F5" s="42"/>
    </row>
    <row r="6" ht="12.75" customHeight="1"/>
    <row r="7" spans="1:6" ht="12.75" customHeight="1">
      <c r="A7" s="285" t="s">
        <v>234</v>
      </c>
      <c r="B7" s="285"/>
      <c r="C7" s="285"/>
      <c r="D7" s="285"/>
      <c r="E7" s="285"/>
      <c r="F7" s="285"/>
    </row>
    <row r="8" spans="1:6" ht="15.75" customHeight="1">
      <c r="A8" s="285" t="s">
        <v>224</v>
      </c>
      <c r="B8" s="285"/>
      <c r="C8" s="285"/>
      <c r="D8" s="285"/>
      <c r="E8" s="285"/>
      <c r="F8" s="285"/>
    </row>
    <row r="9" spans="1:6" ht="23.25" customHeight="1">
      <c r="A9" s="285" t="s">
        <v>56</v>
      </c>
      <c r="B9" s="285"/>
      <c r="C9" s="285"/>
      <c r="D9" s="285"/>
      <c r="E9" s="285"/>
      <c r="F9" s="285"/>
    </row>
    <row r="10" spans="1:6" ht="18.75">
      <c r="A10" s="285" t="s">
        <v>514</v>
      </c>
      <c r="B10" s="285"/>
      <c r="C10" s="285"/>
      <c r="D10" s="285"/>
      <c r="E10" s="285"/>
      <c r="F10" s="285"/>
    </row>
    <row r="12" ht="42" customHeight="1"/>
    <row r="13" spans="1:6" ht="12.75">
      <c r="A13" s="286" t="s">
        <v>225</v>
      </c>
      <c r="B13" s="289" t="s">
        <v>30</v>
      </c>
      <c r="C13" s="289"/>
      <c r="D13" s="289"/>
      <c r="E13" s="290" t="s">
        <v>30</v>
      </c>
      <c r="F13" s="290" t="s">
        <v>30</v>
      </c>
    </row>
    <row r="14" spans="1:6" ht="39.75" customHeight="1">
      <c r="A14" s="287"/>
      <c r="B14" s="289"/>
      <c r="C14" s="289"/>
      <c r="D14" s="289"/>
      <c r="E14" s="290"/>
      <c r="F14" s="290"/>
    </row>
    <row r="15" spans="1:6" ht="15.75">
      <c r="A15" s="288"/>
      <c r="B15" s="289" t="s">
        <v>309</v>
      </c>
      <c r="C15" s="289"/>
      <c r="D15" s="289"/>
      <c r="E15" s="144" t="s">
        <v>444</v>
      </c>
      <c r="F15" s="144" t="s">
        <v>507</v>
      </c>
    </row>
    <row r="16" spans="1:6" ht="63">
      <c r="A16" s="145" t="s">
        <v>235</v>
      </c>
      <c r="B16" s="284">
        <v>0</v>
      </c>
      <c r="C16" s="284"/>
      <c r="D16" s="284"/>
      <c r="E16" s="146">
        <v>0</v>
      </c>
      <c r="F16" s="146">
        <v>0</v>
      </c>
    </row>
    <row r="17" spans="1:6" ht="16.5" customHeight="1">
      <c r="A17" s="147" t="s">
        <v>226</v>
      </c>
      <c r="B17" s="284">
        <v>0</v>
      </c>
      <c r="C17" s="284"/>
      <c r="D17" s="284"/>
      <c r="E17" s="146">
        <v>0</v>
      </c>
      <c r="F17" s="146">
        <v>0</v>
      </c>
    </row>
    <row r="18" spans="1:6" ht="20.25" customHeight="1">
      <c r="A18" s="147" t="s">
        <v>227</v>
      </c>
      <c r="B18" s="284">
        <v>0</v>
      </c>
      <c r="C18" s="284"/>
      <c r="D18" s="284"/>
      <c r="E18" s="146">
        <v>0</v>
      </c>
      <c r="F18" s="146">
        <v>0</v>
      </c>
    </row>
    <row r="19" spans="1:6" ht="31.5">
      <c r="A19" s="145" t="s">
        <v>228</v>
      </c>
      <c r="B19" s="284">
        <v>0</v>
      </c>
      <c r="C19" s="284"/>
      <c r="D19" s="284"/>
      <c r="E19" s="146">
        <v>0</v>
      </c>
      <c r="F19" s="146">
        <v>0</v>
      </c>
    </row>
    <row r="20" spans="1:6" ht="15.75">
      <c r="A20" s="147" t="s">
        <v>227</v>
      </c>
      <c r="B20" s="284">
        <v>0</v>
      </c>
      <c r="C20" s="284"/>
      <c r="D20" s="284"/>
      <c r="E20" s="146">
        <v>0</v>
      </c>
      <c r="F20" s="146">
        <v>0</v>
      </c>
    </row>
    <row r="21" spans="1:6" ht="31.5">
      <c r="A21" s="145" t="s">
        <v>229</v>
      </c>
      <c r="B21" s="284">
        <v>0</v>
      </c>
      <c r="C21" s="284"/>
      <c r="D21" s="284"/>
      <c r="E21" s="146">
        <v>0</v>
      </c>
      <c r="F21" s="146">
        <v>0</v>
      </c>
    </row>
    <row r="22" spans="1:6" ht="15.75">
      <c r="A22" s="147" t="s">
        <v>226</v>
      </c>
      <c r="B22" s="284">
        <v>0</v>
      </c>
      <c r="C22" s="284"/>
      <c r="D22" s="284"/>
      <c r="E22" s="146">
        <v>0</v>
      </c>
      <c r="F22" s="146">
        <v>0</v>
      </c>
    </row>
    <row r="23" spans="1:6" ht="15.75">
      <c r="A23" s="147" t="s">
        <v>227</v>
      </c>
      <c r="B23" s="284">
        <v>0</v>
      </c>
      <c r="C23" s="284"/>
      <c r="D23" s="284"/>
      <c r="E23" s="146">
        <v>0</v>
      </c>
      <c r="F23" s="146">
        <v>0</v>
      </c>
    </row>
    <row r="24" spans="1:6" ht="47.25">
      <c r="A24" s="145" t="s">
        <v>230</v>
      </c>
      <c r="B24" s="284">
        <v>0</v>
      </c>
      <c r="C24" s="284"/>
      <c r="D24" s="284"/>
      <c r="E24" s="146">
        <v>0</v>
      </c>
      <c r="F24" s="146">
        <v>0</v>
      </c>
    </row>
    <row r="25" spans="1:6" ht="47.25">
      <c r="A25" s="147" t="s">
        <v>231</v>
      </c>
      <c r="B25" s="284">
        <v>0</v>
      </c>
      <c r="C25" s="284"/>
      <c r="D25" s="284"/>
      <c r="E25" s="146">
        <v>0</v>
      </c>
      <c r="F25" s="146">
        <v>0</v>
      </c>
    </row>
  </sheetData>
  <sheetProtection/>
  <mergeCells count="23">
    <mergeCell ref="B18:D18"/>
    <mergeCell ref="A3:F3"/>
    <mergeCell ref="C1:F1"/>
    <mergeCell ref="B2:F2"/>
    <mergeCell ref="B15:D15"/>
    <mergeCell ref="B16:D16"/>
    <mergeCell ref="B17:D17"/>
    <mergeCell ref="A4:F4"/>
    <mergeCell ref="A7:F7"/>
    <mergeCell ref="A8:F8"/>
    <mergeCell ref="A9:F9"/>
    <mergeCell ref="A10:F10"/>
    <mergeCell ref="A13:A15"/>
    <mergeCell ref="B13:D14"/>
    <mergeCell ref="E13:E14"/>
    <mergeCell ref="F13:F14"/>
    <mergeCell ref="B25:D25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57">
      <selection activeCell="C36" sqref="C36"/>
    </sheetView>
  </sheetViews>
  <sheetFormatPr defaultColWidth="9.00390625" defaultRowHeight="12.75"/>
  <cols>
    <col min="1" max="1" width="24.25390625" style="0" customWidth="1"/>
    <col min="2" max="2" width="52.00390625" style="0" customWidth="1"/>
    <col min="3" max="3" width="15.75390625" style="0" bestFit="1" customWidth="1"/>
    <col min="4" max="4" width="14.875" style="0" customWidth="1"/>
  </cols>
  <sheetData>
    <row r="1" spans="1:4" ht="12.75">
      <c r="A1" s="2"/>
      <c r="B1" s="253" t="s">
        <v>1</v>
      </c>
      <c r="C1" s="253"/>
      <c r="D1" s="254"/>
    </row>
    <row r="2" spans="1:4" ht="14.25" customHeight="1">
      <c r="A2" s="2"/>
      <c r="B2" s="252" t="s">
        <v>55</v>
      </c>
      <c r="C2" s="252"/>
      <c r="D2" s="252"/>
    </row>
    <row r="3" spans="1:4" ht="12.75">
      <c r="A3" s="2"/>
      <c r="B3" s="252" t="s">
        <v>56</v>
      </c>
      <c r="C3" s="252"/>
      <c r="D3" s="252"/>
    </row>
    <row r="4" spans="1:4" ht="12.75">
      <c r="A4" s="2"/>
      <c r="B4" s="252" t="s">
        <v>281</v>
      </c>
      <c r="C4" s="252"/>
      <c r="D4" s="252"/>
    </row>
    <row r="5" spans="1:4" ht="12.75">
      <c r="A5" s="2"/>
      <c r="B5" s="252" t="s">
        <v>490</v>
      </c>
      <c r="C5" s="252"/>
      <c r="D5" s="252"/>
    </row>
    <row r="6" spans="1:3" ht="11.25" customHeight="1">
      <c r="A6" s="2"/>
      <c r="B6" s="256" t="s">
        <v>3</v>
      </c>
      <c r="C6" s="256"/>
    </row>
    <row r="7" spans="1:3" ht="12.75" hidden="1">
      <c r="A7" s="2"/>
      <c r="B7" s="1"/>
      <c r="C7" s="1"/>
    </row>
    <row r="8" spans="1:3" ht="12.75">
      <c r="A8" s="257" t="s">
        <v>221</v>
      </c>
      <c r="B8" s="257"/>
      <c r="C8" s="257"/>
    </row>
    <row r="9" spans="1:3" ht="12.75">
      <c r="A9" s="257" t="s">
        <v>492</v>
      </c>
      <c r="B9" s="257"/>
      <c r="C9" s="257"/>
    </row>
    <row r="10" spans="1:3" ht="12.75">
      <c r="A10" s="257"/>
      <c r="B10" s="257"/>
      <c r="C10" s="257"/>
    </row>
    <row r="11" ht="18.75" customHeight="1">
      <c r="B11" t="s">
        <v>481</v>
      </c>
    </row>
    <row r="12" spans="1:4" ht="24">
      <c r="A12" s="8" t="s">
        <v>4</v>
      </c>
      <c r="B12" s="9" t="s">
        <v>5</v>
      </c>
      <c r="C12" s="8" t="s">
        <v>30</v>
      </c>
      <c r="D12" s="8" t="s">
        <v>482</v>
      </c>
    </row>
    <row r="13" spans="1:4" ht="12.75">
      <c r="A13" s="10" t="s">
        <v>6</v>
      </c>
      <c r="B13" s="11" t="s">
        <v>22</v>
      </c>
      <c r="C13" s="45">
        <f>SUM(C14+C19+C22+C31+C34+C40+C46)</f>
        <v>1928279.4</v>
      </c>
      <c r="D13" s="45">
        <f>SUM(D14+D19+D22+D31+D34+D42+D44+D47)</f>
        <v>0</v>
      </c>
    </row>
    <row r="14" spans="1:4" ht="12.75">
      <c r="A14" s="12" t="s">
        <v>18</v>
      </c>
      <c r="B14" s="13" t="s">
        <v>7</v>
      </c>
      <c r="C14" s="164">
        <f>SUM(C15+C17)</f>
        <v>516361</v>
      </c>
      <c r="D14" s="124"/>
    </row>
    <row r="15" spans="1:4" ht="12.75">
      <c r="A15" s="70" t="s">
        <v>248</v>
      </c>
      <c r="B15" s="14" t="s">
        <v>8</v>
      </c>
      <c r="C15" s="165">
        <f>SUM(C16)</f>
        <v>516361</v>
      </c>
      <c r="D15" s="47"/>
    </row>
    <row r="16" spans="1:4" ht="110.25">
      <c r="A16" s="70" t="s">
        <v>352</v>
      </c>
      <c r="B16" s="149" t="s">
        <v>239</v>
      </c>
      <c r="C16" s="141">
        <v>516361</v>
      </c>
      <c r="D16" s="47"/>
    </row>
    <row r="17" spans="1:4" ht="141.75">
      <c r="A17" s="70" t="s">
        <v>241</v>
      </c>
      <c r="B17" s="148" t="s">
        <v>240</v>
      </c>
      <c r="C17" s="141"/>
      <c r="D17" s="47"/>
    </row>
    <row r="18" spans="1:4" ht="63">
      <c r="A18" s="70" t="s">
        <v>196</v>
      </c>
      <c r="B18" s="148" t="s">
        <v>242</v>
      </c>
      <c r="C18" s="141"/>
      <c r="D18" s="47"/>
    </row>
    <row r="19" spans="1:4" ht="12.75">
      <c r="A19" s="12" t="s">
        <v>60</v>
      </c>
      <c r="B19" s="18" t="s">
        <v>59</v>
      </c>
      <c r="C19" s="142">
        <f>SUM(C20)</f>
        <v>96000</v>
      </c>
      <c r="D19" s="46"/>
    </row>
    <row r="20" spans="1:4" ht="12.75">
      <c r="A20" s="70" t="s">
        <v>247</v>
      </c>
      <c r="B20" s="71" t="s">
        <v>58</v>
      </c>
      <c r="C20" s="141">
        <f>SUM(C21)</f>
        <v>96000</v>
      </c>
      <c r="D20" s="47"/>
    </row>
    <row r="21" spans="1:4" ht="12.75">
      <c r="A21" s="70" t="s">
        <v>243</v>
      </c>
      <c r="B21" s="17" t="s">
        <v>58</v>
      </c>
      <c r="C21" s="141">
        <v>96000</v>
      </c>
      <c r="D21" s="47"/>
    </row>
    <row r="22" spans="1:4" ht="12.75">
      <c r="A22" s="12" t="s">
        <v>19</v>
      </c>
      <c r="B22" s="13" t="s">
        <v>9</v>
      </c>
      <c r="C22" s="142">
        <f>C23+C25</f>
        <v>1097200</v>
      </c>
      <c r="D22" s="46"/>
    </row>
    <row r="23" spans="1:4" ht="12.75">
      <c r="A23" s="151" t="s">
        <v>246</v>
      </c>
      <c r="B23" s="14" t="s">
        <v>10</v>
      </c>
      <c r="C23" s="141">
        <f>C24</f>
        <v>92800</v>
      </c>
      <c r="D23" s="47"/>
    </row>
    <row r="24" spans="1:4" ht="39" customHeight="1">
      <c r="A24" s="15" t="s">
        <v>11</v>
      </c>
      <c r="B24" s="16" t="s">
        <v>244</v>
      </c>
      <c r="C24" s="143">
        <v>92800</v>
      </c>
      <c r="D24" s="48"/>
    </row>
    <row r="25" spans="1:4" ht="12.75">
      <c r="A25" s="70" t="s">
        <v>339</v>
      </c>
      <c r="B25" s="14" t="s">
        <v>12</v>
      </c>
      <c r="C25" s="141">
        <f>SUM(C28+C26)</f>
        <v>1004400</v>
      </c>
      <c r="D25" s="47">
        <f>SUM(D26+D28)</f>
        <v>0</v>
      </c>
    </row>
    <row r="26" spans="1:4" ht="12.75">
      <c r="A26" s="70" t="s">
        <v>249</v>
      </c>
      <c r="B26" s="150" t="s">
        <v>245</v>
      </c>
      <c r="C26" s="141">
        <f>SUM(C27)</f>
        <v>473400</v>
      </c>
      <c r="D26" s="47">
        <f>SUM(D27)</f>
        <v>0</v>
      </c>
    </row>
    <row r="27" spans="1:4" ht="38.25" customHeight="1">
      <c r="A27" s="15" t="s">
        <v>33</v>
      </c>
      <c r="B27" s="17" t="s">
        <v>34</v>
      </c>
      <c r="C27" s="143">
        <v>473400</v>
      </c>
      <c r="D27" s="48"/>
    </row>
    <row r="28" spans="1:4" ht="12.75">
      <c r="A28" s="70" t="s">
        <v>252</v>
      </c>
      <c r="B28" s="150" t="s">
        <v>251</v>
      </c>
      <c r="C28" s="141">
        <f>SUM(C29)</f>
        <v>531000</v>
      </c>
      <c r="D28" s="47"/>
    </row>
    <row r="29" spans="1:4" ht="41.25" customHeight="1">
      <c r="A29" s="15" t="s">
        <v>250</v>
      </c>
      <c r="B29" s="17" t="s">
        <v>35</v>
      </c>
      <c r="C29" s="48">
        <f>SUM(C30)</f>
        <v>531000</v>
      </c>
      <c r="D29" s="48"/>
    </row>
    <row r="30" spans="1:4" ht="41.25" customHeight="1">
      <c r="A30" s="15" t="s">
        <v>200</v>
      </c>
      <c r="B30" s="17" t="s">
        <v>35</v>
      </c>
      <c r="C30" s="48">
        <v>531000</v>
      </c>
      <c r="D30" s="48"/>
    </row>
    <row r="31" spans="1:4" ht="17.25" customHeight="1">
      <c r="A31" s="12" t="s">
        <v>254</v>
      </c>
      <c r="B31" s="18"/>
      <c r="C31" s="46">
        <f>SUM(C32)</f>
        <v>5000</v>
      </c>
      <c r="D31" s="46"/>
    </row>
    <row r="32" spans="1:4" ht="41.25" customHeight="1">
      <c r="A32" s="12" t="s">
        <v>255</v>
      </c>
      <c r="B32" s="18" t="s">
        <v>256</v>
      </c>
      <c r="C32" s="46">
        <f>SUM(C33)</f>
        <v>5000</v>
      </c>
      <c r="D32" s="46"/>
    </row>
    <row r="33" spans="1:4" ht="71.25" customHeight="1">
      <c r="A33" s="70" t="s">
        <v>62</v>
      </c>
      <c r="B33" s="19" t="s">
        <v>63</v>
      </c>
      <c r="C33" s="47">
        <v>5000</v>
      </c>
      <c r="D33" s="47"/>
    </row>
    <row r="34" spans="1:4" ht="42" customHeight="1">
      <c r="A34" s="15" t="s">
        <v>257</v>
      </c>
      <c r="B34" s="203" t="s">
        <v>258</v>
      </c>
      <c r="C34" s="58">
        <f>SUM(C35)</f>
        <v>136718.4</v>
      </c>
      <c r="D34" s="48"/>
    </row>
    <row r="35" spans="1:4" ht="64.5" customHeight="1">
      <c r="A35" s="15" t="s">
        <v>340</v>
      </c>
      <c r="B35" s="152" t="s">
        <v>259</v>
      </c>
      <c r="C35" s="48">
        <f>SUM(C36+C38)</f>
        <v>136718.4</v>
      </c>
      <c r="D35" s="48"/>
    </row>
    <row r="36" spans="1:4" ht="118.5" customHeight="1">
      <c r="A36" s="15" t="s">
        <v>517</v>
      </c>
      <c r="B36" s="248" t="s">
        <v>520</v>
      </c>
      <c r="C36" s="48"/>
      <c r="D36" s="48"/>
    </row>
    <row r="37" spans="1:4" ht="81.75" customHeight="1">
      <c r="A37" s="15" t="s">
        <v>515</v>
      </c>
      <c r="B37" s="152" t="s">
        <v>52</v>
      </c>
      <c r="C37" s="48"/>
      <c r="D37" s="48"/>
    </row>
    <row r="38" spans="1:4" ht="42.75" customHeight="1">
      <c r="A38" s="15" t="s">
        <v>518</v>
      </c>
      <c r="B38" s="248" t="s">
        <v>519</v>
      </c>
      <c r="C38" s="48">
        <f>SUM(C39)</f>
        <v>136718.4</v>
      </c>
      <c r="D38" s="48"/>
    </row>
    <row r="39" spans="1:4" ht="63" customHeight="1">
      <c r="A39" s="15" t="s">
        <v>168</v>
      </c>
      <c r="B39" s="249" t="s">
        <v>516</v>
      </c>
      <c r="C39" s="48">
        <v>136718.4</v>
      </c>
      <c r="D39" s="48"/>
    </row>
    <row r="40" spans="1:4" s="96" customFormat="1" ht="33" customHeight="1">
      <c r="A40" s="204" t="s">
        <v>346</v>
      </c>
      <c r="B40" s="205" t="s">
        <v>342</v>
      </c>
      <c r="C40" s="58">
        <f>SUM(C43+C41)</f>
        <v>77000</v>
      </c>
      <c r="D40" s="58"/>
    </row>
    <row r="41" spans="1:4" ht="33.75" customHeight="1">
      <c r="A41" s="204" t="s">
        <v>344</v>
      </c>
      <c r="B41" s="214" t="s">
        <v>349</v>
      </c>
      <c r="C41" s="58"/>
      <c r="D41" s="58"/>
    </row>
    <row r="42" spans="1:4" ht="42" customHeight="1">
      <c r="A42" s="25" t="s">
        <v>320</v>
      </c>
      <c r="B42" s="182" t="s">
        <v>201</v>
      </c>
      <c r="C42" s="48"/>
      <c r="D42" s="48"/>
    </row>
    <row r="43" spans="1:4" ht="52.5" customHeight="1">
      <c r="A43" s="204" t="s">
        <v>350</v>
      </c>
      <c r="B43" s="214" t="s">
        <v>351</v>
      </c>
      <c r="C43" s="46">
        <f>SUM(C44)</f>
        <v>77000</v>
      </c>
      <c r="D43" s="48"/>
    </row>
    <row r="44" spans="1:4" ht="59.25" customHeight="1">
      <c r="A44" s="25" t="s">
        <v>213</v>
      </c>
      <c r="B44" s="182" t="s">
        <v>207</v>
      </c>
      <c r="C44" s="48">
        <v>77000</v>
      </c>
      <c r="D44" s="48"/>
    </row>
    <row r="45" spans="1:4" s="96" customFormat="1" ht="31.5">
      <c r="A45" s="15" t="s">
        <v>347</v>
      </c>
      <c r="B45" s="206" t="s">
        <v>343</v>
      </c>
      <c r="C45" s="48">
        <v>0</v>
      </c>
      <c r="D45" s="48"/>
    </row>
    <row r="46" spans="1:4" ht="47.25">
      <c r="A46" s="15" t="s">
        <v>348</v>
      </c>
      <c r="B46" s="207" t="s">
        <v>345</v>
      </c>
      <c r="C46" s="48">
        <f>SUM(C47)</f>
        <v>0</v>
      </c>
      <c r="D46" s="48"/>
    </row>
    <row r="47" spans="1:4" ht="51">
      <c r="A47" s="15" t="s">
        <v>214</v>
      </c>
      <c r="B47" s="20" t="s">
        <v>61</v>
      </c>
      <c r="C47" s="48"/>
      <c r="D47" s="48"/>
    </row>
    <row r="48" spans="1:4" ht="26.25" customHeight="1">
      <c r="A48" s="10" t="s">
        <v>20</v>
      </c>
      <c r="B48" s="21" t="s">
        <v>13</v>
      </c>
      <c r="C48" s="45">
        <f>SUM(C49+C66+C69)</f>
        <v>8830833.91</v>
      </c>
      <c r="D48" s="45">
        <f>SUM(D52+D54+D57+D62+D66+D60+D63+D69)</f>
        <v>0</v>
      </c>
    </row>
    <row r="49" spans="1:4" s="96" customFormat="1" ht="42" customHeight="1">
      <c r="A49" s="157" t="s">
        <v>21</v>
      </c>
      <c r="B49" s="18" t="s">
        <v>14</v>
      </c>
      <c r="C49" s="58">
        <f>SUM(C63+D51+C50+C55+C60)</f>
        <v>8830833.91</v>
      </c>
      <c r="D49" s="58"/>
    </row>
    <row r="50" spans="1:4" ht="33.75" customHeight="1">
      <c r="A50" s="26" t="s">
        <v>260</v>
      </c>
      <c r="B50" s="71" t="s">
        <v>261</v>
      </c>
      <c r="C50" s="48">
        <f>SUM(C51+C53)</f>
        <v>7503214.91</v>
      </c>
      <c r="D50" s="48"/>
    </row>
    <row r="51" spans="1:4" s="96" customFormat="1" ht="30.75" customHeight="1">
      <c r="A51" s="26" t="s">
        <v>262</v>
      </c>
      <c r="B51" s="71" t="s">
        <v>263</v>
      </c>
      <c r="C51" s="48">
        <f>SUM(C52)</f>
        <v>6474100</v>
      </c>
      <c r="D51" s="48"/>
    </row>
    <row r="52" spans="1:4" ht="46.5" customHeight="1">
      <c r="A52" s="26" t="s">
        <v>215</v>
      </c>
      <c r="B52" s="17" t="s">
        <v>264</v>
      </c>
      <c r="C52" s="48">
        <v>6474100</v>
      </c>
      <c r="D52" s="48"/>
    </row>
    <row r="53" spans="1:4" ht="25.5">
      <c r="A53" s="26" t="s">
        <v>265</v>
      </c>
      <c r="B53" s="71" t="s">
        <v>266</v>
      </c>
      <c r="C53" s="48">
        <f>SUM(C54)</f>
        <v>1029114.91</v>
      </c>
      <c r="D53" s="48"/>
    </row>
    <row r="54" spans="1:4" ht="25.5">
      <c r="A54" s="26" t="s">
        <v>216</v>
      </c>
      <c r="B54" s="17" t="s">
        <v>267</v>
      </c>
      <c r="C54" s="48">
        <v>1029114.91</v>
      </c>
      <c r="D54" s="48"/>
    </row>
    <row r="55" spans="1:4" ht="33">
      <c r="A55" s="158" t="s">
        <v>269</v>
      </c>
      <c r="B55" s="159" t="s">
        <v>268</v>
      </c>
      <c r="C55" s="58">
        <f>SUM(C56+C58)</f>
        <v>1081119</v>
      </c>
      <c r="D55" s="58"/>
    </row>
    <row r="56" spans="1:4" ht="25.5">
      <c r="A56" s="23" t="s">
        <v>270</v>
      </c>
      <c r="B56" s="153" t="s">
        <v>271</v>
      </c>
      <c r="C56" s="48">
        <f>SUM(C57)</f>
        <v>1081119</v>
      </c>
      <c r="D56" s="48"/>
    </row>
    <row r="57" spans="1:4" ht="25.5">
      <c r="A57" s="23" t="s">
        <v>219</v>
      </c>
      <c r="B57" s="153" t="s">
        <v>169</v>
      </c>
      <c r="C57" s="48">
        <v>1081119</v>
      </c>
      <c r="D57" s="48"/>
    </row>
    <row r="58" spans="1:4" ht="66">
      <c r="A58" s="158" t="s">
        <v>341</v>
      </c>
      <c r="B58" s="178" t="s">
        <v>313</v>
      </c>
      <c r="C58" s="58"/>
      <c r="D58" s="58"/>
    </row>
    <row r="59" spans="1:4" ht="63.75">
      <c r="A59" s="23" t="s">
        <v>311</v>
      </c>
      <c r="B59" s="24" t="s">
        <v>312</v>
      </c>
      <c r="C59" s="23"/>
      <c r="D59" s="23"/>
    </row>
    <row r="60" spans="1:4" ht="31.5">
      <c r="A60" s="160" t="s">
        <v>273</v>
      </c>
      <c r="B60" s="156" t="s">
        <v>272</v>
      </c>
      <c r="C60" s="58">
        <f>SUM(C61)</f>
        <v>246500</v>
      </c>
      <c r="D60" s="58"/>
    </row>
    <row r="61" spans="1:4" ht="63">
      <c r="A61" s="160" t="s">
        <v>275</v>
      </c>
      <c r="B61" s="246" t="s">
        <v>489</v>
      </c>
      <c r="C61" s="58">
        <f>SUM(C62)</f>
        <v>246500</v>
      </c>
      <c r="D61" s="58"/>
    </row>
    <row r="62" spans="1:4" ht="51">
      <c r="A62" s="22" t="s">
        <v>217</v>
      </c>
      <c r="B62" s="247" t="s">
        <v>488</v>
      </c>
      <c r="C62" s="48">
        <v>246500</v>
      </c>
      <c r="D62" s="48"/>
    </row>
    <row r="63" spans="1:4" ht="25.5">
      <c r="A63" s="158" t="s">
        <v>276</v>
      </c>
      <c r="B63" s="213" t="s">
        <v>277</v>
      </c>
      <c r="C63" s="58">
        <f>SUM(C64)</f>
        <v>0</v>
      </c>
      <c r="D63" s="58">
        <f>SUM(D64:D65)</f>
        <v>0</v>
      </c>
    </row>
    <row r="64" spans="1:4" ht="78.75">
      <c r="A64" s="23" t="s">
        <v>278</v>
      </c>
      <c r="B64" s="155" t="s">
        <v>279</v>
      </c>
      <c r="C64" s="48">
        <f>SUM(C65)</f>
        <v>0</v>
      </c>
      <c r="D64" s="48"/>
    </row>
    <row r="65" spans="1:4" ht="63.75">
      <c r="A65" s="23" t="s">
        <v>218</v>
      </c>
      <c r="B65" s="24" t="s">
        <v>15</v>
      </c>
      <c r="C65" s="48"/>
      <c r="D65" s="48"/>
    </row>
    <row r="66" spans="1:4" ht="25.5">
      <c r="A66" s="158" t="s">
        <v>469</v>
      </c>
      <c r="B66" s="236" t="s">
        <v>472</v>
      </c>
      <c r="C66" s="58">
        <f>SUM(C67)</f>
        <v>0</v>
      </c>
      <c r="D66" s="58">
        <f>SUM(D67)</f>
        <v>0</v>
      </c>
    </row>
    <row r="67" spans="1:4" ht="25.5">
      <c r="A67" s="23" t="s">
        <v>471</v>
      </c>
      <c r="B67" s="237" t="s">
        <v>470</v>
      </c>
      <c r="C67" s="48">
        <f>SUM(C68)</f>
        <v>0</v>
      </c>
      <c r="D67" s="48">
        <f>SUM(D68)</f>
        <v>0</v>
      </c>
    </row>
    <row r="68" spans="1:4" ht="25.5">
      <c r="A68" s="23" t="s">
        <v>487</v>
      </c>
      <c r="B68" s="237" t="s">
        <v>473</v>
      </c>
      <c r="C68" s="48"/>
      <c r="D68" s="48"/>
    </row>
    <row r="69" spans="1:4" ht="25.5">
      <c r="A69" s="158" t="s">
        <v>474</v>
      </c>
      <c r="B69" s="236" t="s">
        <v>475</v>
      </c>
      <c r="C69" s="58">
        <f>SUM(C70)</f>
        <v>0</v>
      </c>
      <c r="D69" s="58">
        <f>SUM(D70)</f>
        <v>0</v>
      </c>
    </row>
    <row r="70" spans="1:4" ht="25.5">
      <c r="A70" s="23" t="s">
        <v>476</v>
      </c>
      <c r="B70" s="236" t="s">
        <v>477</v>
      </c>
      <c r="C70" s="48">
        <f>SUM(C71)</f>
        <v>0</v>
      </c>
      <c r="D70" s="48">
        <f>SUM(D71)</f>
        <v>0</v>
      </c>
    </row>
    <row r="71" spans="1:4" ht="25.5">
      <c r="A71" s="23" t="s">
        <v>478</v>
      </c>
      <c r="B71" s="237" t="s">
        <v>477</v>
      </c>
      <c r="C71" s="48"/>
      <c r="D71" s="48"/>
    </row>
    <row r="72" spans="1:4" ht="12.75">
      <c r="A72" s="255" t="s">
        <v>16</v>
      </c>
      <c r="B72" s="255"/>
      <c r="C72" s="49">
        <f>SUM(C14+C19+C22+C31+C34+C40+C45+C48)</f>
        <v>10759113.31</v>
      </c>
      <c r="D72" s="49">
        <f>SUM(D13+D48)</f>
        <v>0</v>
      </c>
    </row>
  </sheetData>
  <sheetProtection/>
  <mergeCells count="10">
    <mergeCell ref="B1:D1"/>
    <mergeCell ref="A72:B72"/>
    <mergeCell ref="B6:C6"/>
    <mergeCell ref="A8:C8"/>
    <mergeCell ref="A9:C9"/>
    <mergeCell ref="A10:C10"/>
    <mergeCell ref="B2:D2"/>
    <mergeCell ref="B3:D3"/>
    <mergeCell ref="B4:D4"/>
    <mergeCell ref="B5:D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7">
      <selection activeCell="D58" sqref="D58"/>
    </sheetView>
  </sheetViews>
  <sheetFormatPr defaultColWidth="9.00390625" defaultRowHeight="12.75"/>
  <cols>
    <col min="1" max="1" width="26.125" style="0" customWidth="1"/>
    <col min="2" max="2" width="48.125" style="0" customWidth="1"/>
    <col min="3" max="3" width="15.625" style="0" customWidth="1"/>
    <col min="4" max="4" width="15.875" style="0" customWidth="1"/>
  </cols>
  <sheetData>
    <row r="1" spans="1:4" ht="12.75">
      <c r="A1" s="2"/>
      <c r="B1" s="256" t="s">
        <v>17</v>
      </c>
      <c r="C1" s="256"/>
      <c r="D1" s="256"/>
    </row>
    <row r="2" spans="1:4" ht="12.75">
      <c r="A2" s="2"/>
      <c r="B2" s="252" t="s">
        <v>55</v>
      </c>
      <c r="C2" s="252"/>
      <c r="D2" s="252"/>
    </row>
    <row r="3" spans="1:4" ht="12.75">
      <c r="A3" s="2"/>
      <c r="B3" s="252" t="s">
        <v>56</v>
      </c>
      <c r="C3" s="252"/>
      <c r="D3" s="252"/>
    </row>
    <row r="4" spans="1:4" ht="12.75">
      <c r="A4" s="2"/>
      <c r="B4" s="252" t="s">
        <v>281</v>
      </c>
      <c r="C4" s="252"/>
      <c r="D4" s="252"/>
    </row>
    <row r="5" spans="1:4" ht="12.75">
      <c r="A5" s="2"/>
      <c r="B5" s="252" t="s">
        <v>490</v>
      </c>
      <c r="C5" s="252"/>
      <c r="D5" s="252"/>
    </row>
    <row r="6" spans="1:3" ht="12.75">
      <c r="A6" s="2"/>
      <c r="B6" s="256" t="s">
        <v>3</v>
      </c>
      <c r="C6" s="256"/>
    </row>
    <row r="7" spans="1:3" ht="12.75">
      <c r="A7" s="2"/>
      <c r="B7" s="1"/>
      <c r="C7" s="1"/>
    </row>
    <row r="8" spans="1:3" ht="12.75">
      <c r="A8" s="257" t="s">
        <v>280</v>
      </c>
      <c r="B8" s="257"/>
      <c r="C8" s="257"/>
    </row>
    <row r="9" spans="1:3" ht="15.75" customHeight="1">
      <c r="A9" s="258" t="s">
        <v>286</v>
      </c>
      <c r="B9" s="258"/>
      <c r="C9" s="258"/>
    </row>
    <row r="10" spans="1:3" ht="12.75">
      <c r="A10" s="258" t="s">
        <v>495</v>
      </c>
      <c r="B10" s="258"/>
      <c r="C10" s="258"/>
    </row>
    <row r="12" spans="1:4" ht="24">
      <c r="A12" s="8" t="s">
        <v>4</v>
      </c>
      <c r="B12" s="9" t="s">
        <v>354</v>
      </c>
      <c r="C12" s="8" t="s">
        <v>493</v>
      </c>
      <c r="D12" s="40" t="s">
        <v>494</v>
      </c>
    </row>
    <row r="13" spans="1:4" ht="12.75">
      <c r="A13" s="10" t="s">
        <v>6</v>
      </c>
      <c r="B13" s="11" t="s">
        <v>22</v>
      </c>
      <c r="C13" s="45">
        <f>SUM(C14,C21,C24,C34,C37,C40)</f>
        <v>1999473</v>
      </c>
      <c r="D13" s="45">
        <f>SUM(D14,D21,D24,D34,D37,D40)</f>
        <v>2133066.6</v>
      </c>
    </row>
    <row r="14" spans="1:4" ht="12.75">
      <c r="A14" s="12" t="s">
        <v>18</v>
      </c>
      <c r="B14" s="13" t="s">
        <v>7</v>
      </c>
      <c r="C14" s="140">
        <f aca="true" t="shared" si="0" ref="C14:D16">SUM(C15)</f>
        <v>516361</v>
      </c>
      <c r="D14" s="164">
        <f t="shared" si="0"/>
        <v>516361</v>
      </c>
    </row>
    <row r="15" spans="1:4" ht="12.75">
      <c r="A15" s="70" t="s">
        <v>248</v>
      </c>
      <c r="B15" s="14" t="s">
        <v>8</v>
      </c>
      <c r="C15" s="141">
        <f t="shared" si="0"/>
        <v>516361</v>
      </c>
      <c r="D15" s="141">
        <f t="shared" si="0"/>
        <v>516361</v>
      </c>
    </row>
    <row r="16" spans="1:4" ht="105.75" customHeight="1">
      <c r="A16" s="70" t="s">
        <v>521</v>
      </c>
      <c r="B16" s="209" t="s">
        <v>239</v>
      </c>
      <c r="C16" s="141">
        <f t="shared" si="0"/>
        <v>516361</v>
      </c>
      <c r="D16" s="141">
        <f t="shared" si="0"/>
        <v>516361</v>
      </c>
    </row>
    <row r="17" spans="1:4" ht="162" customHeight="1">
      <c r="A17" s="70" t="s">
        <v>238</v>
      </c>
      <c r="B17" s="208" t="s">
        <v>239</v>
      </c>
      <c r="C17" s="141">
        <v>516361</v>
      </c>
      <c r="D17" s="141">
        <v>516361</v>
      </c>
    </row>
    <row r="18" spans="1:4" ht="157.5">
      <c r="A18" s="70" t="s">
        <v>241</v>
      </c>
      <c r="B18" s="148" t="s">
        <v>240</v>
      </c>
      <c r="C18" s="141"/>
      <c r="D18" s="141"/>
    </row>
    <row r="19" spans="1:4" ht="66" customHeight="1">
      <c r="A19" s="70" t="s">
        <v>353</v>
      </c>
      <c r="B19" s="210" t="s">
        <v>242</v>
      </c>
      <c r="C19" s="141"/>
      <c r="D19" s="141"/>
    </row>
    <row r="20" spans="1:4" ht="63">
      <c r="A20" s="70" t="s">
        <v>196</v>
      </c>
      <c r="B20" s="148" t="s">
        <v>242</v>
      </c>
      <c r="C20" s="141"/>
      <c r="D20" s="141"/>
    </row>
    <row r="21" spans="1:4" ht="21.75" customHeight="1">
      <c r="A21" s="12" t="s">
        <v>60</v>
      </c>
      <c r="B21" s="18" t="s">
        <v>59</v>
      </c>
      <c r="C21" s="142">
        <f>SUM(C22)</f>
        <v>96000</v>
      </c>
      <c r="D21" s="142">
        <f>SUM(D22)</f>
        <v>96000</v>
      </c>
    </row>
    <row r="22" spans="1:4" ht="18.75" customHeight="1">
      <c r="A22" s="70" t="s">
        <v>247</v>
      </c>
      <c r="B22" s="71" t="s">
        <v>58</v>
      </c>
      <c r="C22" s="141">
        <f>SUM(C23)</f>
        <v>96000</v>
      </c>
      <c r="D22" s="141">
        <f>SUM(D23)</f>
        <v>96000</v>
      </c>
    </row>
    <row r="23" spans="1:4" ht="21" customHeight="1">
      <c r="A23" s="70" t="s">
        <v>243</v>
      </c>
      <c r="B23" s="17" t="s">
        <v>58</v>
      </c>
      <c r="C23" s="141">
        <v>96000</v>
      </c>
      <c r="D23" s="141">
        <v>96000</v>
      </c>
    </row>
    <row r="24" spans="1:4" ht="24" customHeight="1">
      <c r="A24" s="12" t="s">
        <v>19</v>
      </c>
      <c r="B24" s="13" t="s">
        <v>9</v>
      </c>
      <c r="C24" s="142">
        <f>C25+C27</f>
        <v>1111800</v>
      </c>
      <c r="D24" s="142">
        <f>D25+D27</f>
        <v>1111800</v>
      </c>
    </row>
    <row r="25" spans="1:4" ht="23.25" customHeight="1">
      <c r="A25" s="151" t="s">
        <v>246</v>
      </c>
      <c r="B25" s="14" t="s">
        <v>10</v>
      </c>
      <c r="C25" s="141">
        <f>C26</f>
        <v>92800</v>
      </c>
      <c r="D25" s="141">
        <f>D26</f>
        <v>92800</v>
      </c>
    </row>
    <row r="26" spans="1:4" ht="51">
      <c r="A26" s="15" t="s">
        <v>11</v>
      </c>
      <c r="B26" s="16" t="s">
        <v>244</v>
      </c>
      <c r="C26" s="143">
        <v>92800</v>
      </c>
      <c r="D26" s="143">
        <v>92800</v>
      </c>
    </row>
    <row r="27" spans="1:4" ht="27.75" customHeight="1">
      <c r="A27" s="70" t="s">
        <v>339</v>
      </c>
      <c r="B27" s="14" t="s">
        <v>12</v>
      </c>
      <c r="C27" s="141">
        <f>SUM(C28+C31)</f>
        <v>1019000</v>
      </c>
      <c r="D27" s="141">
        <f>SUM(D28+D31)</f>
        <v>1019000</v>
      </c>
    </row>
    <row r="28" spans="1:4" ht="20.25" customHeight="1">
      <c r="A28" s="70" t="s">
        <v>249</v>
      </c>
      <c r="B28" s="150" t="s">
        <v>245</v>
      </c>
      <c r="C28" s="141">
        <f>SUM(C29)</f>
        <v>488000</v>
      </c>
      <c r="D28" s="141">
        <f>SUM(D29)</f>
        <v>488000</v>
      </c>
    </row>
    <row r="29" spans="1:4" ht="41.25" customHeight="1">
      <c r="A29" s="70" t="s">
        <v>355</v>
      </c>
      <c r="B29" s="71" t="s">
        <v>34</v>
      </c>
      <c r="C29" s="143">
        <f>SUM(C30)</f>
        <v>488000</v>
      </c>
      <c r="D29" s="143">
        <f>SUM(D30)</f>
        <v>488000</v>
      </c>
    </row>
    <row r="30" spans="1:4" ht="39.75" customHeight="1">
      <c r="A30" s="15" t="s">
        <v>33</v>
      </c>
      <c r="B30" s="17" t="s">
        <v>34</v>
      </c>
      <c r="C30" s="143">
        <v>488000</v>
      </c>
      <c r="D30" s="143">
        <v>488000</v>
      </c>
    </row>
    <row r="31" spans="1:4" ht="39" customHeight="1">
      <c r="A31" s="70" t="s">
        <v>252</v>
      </c>
      <c r="B31" s="150" t="s">
        <v>251</v>
      </c>
      <c r="C31" s="141">
        <f>SUM(C32)</f>
        <v>531000</v>
      </c>
      <c r="D31" s="141">
        <f>SUM(D32)</f>
        <v>531000</v>
      </c>
    </row>
    <row r="32" spans="1:4" ht="48.75" customHeight="1">
      <c r="A32" s="70" t="s">
        <v>250</v>
      </c>
      <c r="B32" s="71" t="s">
        <v>35</v>
      </c>
      <c r="C32" s="48">
        <f>SUM(C33)</f>
        <v>531000</v>
      </c>
      <c r="D32" s="48">
        <f>SUM(D33)</f>
        <v>531000</v>
      </c>
    </row>
    <row r="33" spans="1:4" ht="38.25">
      <c r="A33" s="15" t="s">
        <v>200</v>
      </c>
      <c r="B33" s="17" t="s">
        <v>35</v>
      </c>
      <c r="C33" s="48">
        <v>531000</v>
      </c>
      <c r="D33" s="48">
        <v>531000</v>
      </c>
    </row>
    <row r="34" spans="1:4" ht="12.75">
      <c r="A34" s="12" t="s">
        <v>254</v>
      </c>
      <c r="B34" s="161" t="s">
        <v>253</v>
      </c>
      <c r="C34" s="46">
        <f>SUM(C35)</f>
        <v>5000</v>
      </c>
      <c r="D34" s="46">
        <f>SUM(D35)</f>
        <v>5000</v>
      </c>
    </row>
    <row r="35" spans="1:4" ht="51">
      <c r="A35" s="12" t="s">
        <v>255</v>
      </c>
      <c r="B35" s="18" t="s">
        <v>256</v>
      </c>
      <c r="C35" s="46">
        <f>SUM(C36)</f>
        <v>5000</v>
      </c>
      <c r="D35" s="46">
        <f>SUM(D36)</f>
        <v>5000</v>
      </c>
    </row>
    <row r="36" spans="1:4" ht="76.5">
      <c r="A36" s="70" t="s">
        <v>62</v>
      </c>
      <c r="B36" s="19" t="s">
        <v>63</v>
      </c>
      <c r="C36" s="47">
        <v>5000</v>
      </c>
      <c r="D36" s="47">
        <v>5000</v>
      </c>
    </row>
    <row r="37" spans="1:4" ht="38.25">
      <c r="A37" s="12" t="s">
        <v>257</v>
      </c>
      <c r="B37" s="203" t="s">
        <v>258</v>
      </c>
      <c r="C37" s="58">
        <f>SUM(C38)</f>
        <v>195312</v>
      </c>
      <c r="D37" s="58">
        <f>SUM(D38)</f>
        <v>253905.6</v>
      </c>
    </row>
    <row r="38" spans="1:4" ht="141.75">
      <c r="A38" s="70" t="s">
        <v>340</v>
      </c>
      <c r="B38" s="152" t="s">
        <v>259</v>
      </c>
      <c r="C38" s="48">
        <f>SUM(C39)</f>
        <v>195312</v>
      </c>
      <c r="D38" s="48">
        <f>SUM(D39)</f>
        <v>253905.6</v>
      </c>
    </row>
    <row r="39" spans="1:4" ht="110.25">
      <c r="A39" s="15" t="s">
        <v>168</v>
      </c>
      <c r="B39" s="154" t="s">
        <v>52</v>
      </c>
      <c r="C39" s="48">
        <v>195312</v>
      </c>
      <c r="D39" s="48">
        <v>253905.6</v>
      </c>
    </row>
    <row r="40" spans="1:4" ht="31.5">
      <c r="A40" s="204" t="s">
        <v>346</v>
      </c>
      <c r="B40" s="205" t="s">
        <v>342</v>
      </c>
      <c r="C40" s="58">
        <f>SUM(C41)</f>
        <v>75000</v>
      </c>
      <c r="D40" s="58">
        <f>SUM(D41)</f>
        <v>150000</v>
      </c>
    </row>
    <row r="41" spans="1:4" ht="21.75" customHeight="1">
      <c r="A41" s="25" t="s">
        <v>350</v>
      </c>
      <c r="B41" s="250" t="s">
        <v>351</v>
      </c>
      <c r="C41" s="48">
        <f>SUM(C42)</f>
        <v>75000</v>
      </c>
      <c r="D41" s="48">
        <f>SUM(D42)</f>
        <v>150000</v>
      </c>
    </row>
    <row r="42" spans="1:4" ht="25.5">
      <c r="A42" s="212" t="s">
        <v>213</v>
      </c>
      <c r="B42" s="211" t="s">
        <v>207</v>
      </c>
      <c r="C42" s="48">
        <v>75000</v>
      </c>
      <c r="D42" s="48">
        <v>150000</v>
      </c>
    </row>
    <row r="43" spans="1:4" ht="31.5">
      <c r="A43" s="157" t="s">
        <v>347</v>
      </c>
      <c r="B43" s="206" t="s">
        <v>343</v>
      </c>
      <c r="C43" s="48"/>
      <c r="D43" s="48"/>
    </row>
    <row r="44" spans="1:4" ht="47.25">
      <c r="A44" s="15" t="s">
        <v>348</v>
      </c>
      <c r="B44" s="207" t="s">
        <v>345</v>
      </c>
      <c r="C44" s="48"/>
      <c r="D44" s="48"/>
    </row>
    <row r="45" spans="1:4" ht="51">
      <c r="A45" s="15" t="s">
        <v>214</v>
      </c>
      <c r="B45" s="20" t="s">
        <v>61</v>
      </c>
      <c r="C45" s="48"/>
      <c r="D45" s="48"/>
    </row>
    <row r="46" spans="1:4" ht="12.75">
      <c r="A46" s="10" t="s">
        <v>20</v>
      </c>
      <c r="B46" s="21" t="s">
        <v>13</v>
      </c>
      <c r="C46" s="222">
        <f>SUM(C47+C56)</f>
        <v>6734400</v>
      </c>
      <c r="D46" s="45">
        <f>SUM(D47+D56)</f>
        <v>6479500</v>
      </c>
    </row>
    <row r="47" spans="1:4" ht="38.25">
      <c r="A47" s="157" t="s">
        <v>21</v>
      </c>
      <c r="B47" s="18" t="s">
        <v>14</v>
      </c>
      <c r="C47" s="58">
        <f>SUM(C48+C51+C53)</f>
        <v>6479500</v>
      </c>
      <c r="D47" s="58">
        <f>SUM(D48+D51+D53)</f>
        <v>6479500</v>
      </c>
    </row>
    <row r="48" spans="1:4" ht="25.5">
      <c r="A48" s="26" t="s">
        <v>260</v>
      </c>
      <c r="B48" s="71" t="s">
        <v>261</v>
      </c>
      <c r="C48" s="48">
        <f>SUM(C49)</f>
        <v>6479500</v>
      </c>
      <c r="D48" s="48">
        <f>SUM(D49)</f>
        <v>6479500</v>
      </c>
    </row>
    <row r="49" spans="1:4" ht="25.5">
      <c r="A49" s="26" t="s">
        <v>262</v>
      </c>
      <c r="B49" s="71" t="s">
        <v>263</v>
      </c>
      <c r="C49" s="48">
        <f>SUM(C50)</f>
        <v>6479500</v>
      </c>
      <c r="D49" s="48">
        <f>SUM(D50)</f>
        <v>6479500</v>
      </c>
    </row>
    <row r="50" spans="1:4" ht="25.5">
      <c r="A50" s="26" t="s">
        <v>215</v>
      </c>
      <c r="B50" s="17" t="s">
        <v>264</v>
      </c>
      <c r="C50" s="48">
        <v>6479500</v>
      </c>
      <c r="D50" s="48">
        <v>6479500</v>
      </c>
    </row>
    <row r="51" spans="1:4" ht="25.5">
      <c r="A51" s="26" t="s">
        <v>265</v>
      </c>
      <c r="B51" s="71" t="s">
        <v>266</v>
      </c>
      <c r="C51" s="48">
        <f>SUM(C52)</f>
        <v>0</v>
      </c>
      <c r="D51" s="48">
        <f>SUM(D52)</f>
        <v>0</v>
      </c>
    </row>
    <row r="52" spans="1:4" ht="38.25">
      <c r="A52" s="26" t="s">
        <v>216</v>
      </c>
      <c r="B52" s="17" t="s">
        <v>267</v>
      </c>
      <c r="C52" s="48"/>
      <c r="D52" s="48"/>
    </row>
    <row r="53" spans="1:4" ht="49.5">
      <c r="A53" s="158" t="s">
        <v>269</v>
      </c>
      <c r="B53" s="159" t="s">
        <v>268</v>
      </c>
      <c r="C53" s="58">
        <f>SUM(C54)</f>
        <v>0</v>
      </c>
      <c r="D53" s="58">
        <f>SUM(D54)</f>
        <v>0</v>
      </c>
    </row>
    <row r="54" spans="1:4" ht="16.5">
      <c r="A54" s="23" t="s">
        <v>270</v>
      </c>
      <c r="B54" s="153" t="s">
        <v>271</v>
      </c>
      <c r="C54" s="48">
        <f>SUM(C55)</f>
        <v>0</v>
      </c>
      <c r="D54" s="48">
        <f>SUM(D55)</f>
        <v>0</v>
      </c>
    </row>
    <row r="55" spans="1:4" ht="16.5">
      <c r="A55" s="23" t="s">
        <v>219</v>
      </c>
      <c r="B55" s="153" t="s">
        <v>169</v>
      </c>
      <c r="C55" s="48"/>
      <c r="D55" s="48"/>
    </row>
    <row r="56" spans="1:4" ht="31.5">
      <c r="A56" s="160" t="s">
        <v>273</v>
      </c>
      <c r="B56" s="156" t="s">
        <v>272</v>
      </c>
      <c r="C56" s="58">
        <f>SUM(C57)</f>
        <v>254900</v>
      </c>
      <c r="D56" s="58">
        <f>SUM(D57)</f>
        <v>0</v>
      </c>
    </row>
    <row r="57" spans="1:4" ht="63">
      <c r="A57" s="160" t="s">
        <v>275</v>
      </c>
      <c r="B57" s="156" t="s">
        <v>274</v>
      </c>
      <c r="C57" s="58">
        <f>SUM(C58)</f>
        <v>254900</v>
      </c>
      <c r="D57" s="58">
        <f>SUM(D58)</f>
        <v>0</v>
      </c>
    </row>
    <row r="58" spans="1:4" ht="51">
      <c r="A58" s="22" t="s">
        <v>217</v>
      </c>
      <c r="B58" s="20" t="s">
        <v>32</v>
      </c>
      <c r="C58" s="48">
        <v>254900</v>
      </c>
      <c r="D58" s="48"/>
    </row>
    <row r="59" spans="1:4" ht="12.75">
      <c r="A59" s="158" t="s">
        <v>276</v>
      </c>
      <c r="B59" s="213" t="s">
        <v>277</v>
      </c>
      <c r="C59" s="74"/>
      <c r="D59" s="58"/>
    </row>
    <row r="60" spans="1:4" ht="78.75">
      <c r="A60" s="23" t="s">
        <v>278</v>
      </c>
      <c r="B60" s="155" t="s">
        <v>279</v>
      </c>
      <c r="C60" s="48"/>
      <c r="D60" s="48"/>
    </row>
    <row r="61" spans="1:4" ht="63.75">
      <c r="A61" s="23" t="s">
        <v>218</v>
      </c>
      <c r="B61" s="24" t="s">
        <v>15</v>
      </c>
      <c r="C61" s="48"/>
      <c r="D61" s="48"/>
    </row>
    <row r="62" spans="1:4" ht="12.75">
      <c r="A62" s="255" t="s">
        <v>16</v>
      </c>
      <c r="B62" s="255"/>
      <c r="C62" s="49">
        <f>C13+C46</f>
        <v>8733873</v>
      </c>
      <c r="D62" s="49">
        <f>D13+D46</f>
        <v>8612566.6</v>
      </c>
    </row>
  </sheetData>
  <sheetProtection/>
  <mergeCells count="10">
    <mergeCell ref="A62:B62"/>
    <mergeCell ref="B6:C6"/>
    <mergeCell ref="A8:C8"/>
    <mergeCell ref="A9:C9"/>
    <mergeCell ref="B1:D1"/>
    <mergeCell ref="B2:D2"/>
    <mergeCell ref="B3:D3"/>
    <mergeCell ref="B4:D4"/>
    <mergeCell ref="B5:D5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D110"/>
  <sheetViews>
    <sheetView zoomScalePageLayoutView="0" workbookViewId="0" topLeftCell="A68">
      <selection activeCell="E71" sqref="E71"/>
    </sheetView>
  </sheetViews>
  <sheetFormatPr defaultColWidth="9.00390625" defaultRowHeight="12.75"/>
  <cols>
    <col min="1" max="1" width="46.00390625" style="0" customWidth="1"/>
    <col min="2" max="2" width="13.75390625" style="0" customWidth="1"/>
    <col min="3" max="3" width="6.75390625" style="0" customWidth="1"/>
    <col min="4" max="4" width="16.375" style="0" customWidth="1"/>
    <col min="5" max="5" width="18.875" style="0" customWidth="1"/>
    <col min="7" max="7" width="15.625" style="0" bestFit="1" customWidth="1"/>
    <col min="31" max="31" width="9.125" style="66" customWidth="1"/>
  </cols>
  <sheetData>
    <row r="2" spans="4:5" ht="12.75">
      <c r="D2" s="259" t="s">
        <v>26</v>
      </c>
      <c r="E2" s="259"/>
    </row>
    <row r="3" spans="1:5" ht="12.75">
      <c r="A3" s="259" t="s">
        <v>283</v>
      </c>
      <c r="B3" s="259"/>
      <c r="C3" s="259"/>
      <c r="D3" s="259"/>
      <c r="E3" s="254"/>
    </row>
    <row r="4" spans="1:5" ht="12.75">
      <c r="A4" s="254"/>
      <c r="B4" s="254"/>
      <c r="C4" s="254"/>
      <c r="D4" s="254"/>
      <c r="E4" s="254"/>
    </row>
    <row r="5" spans="1:5" ht="12.75" customHeight="1">
      <c r="A5" s="254"/>
      <c r="B5" s="254"/>
      <c r="C5" s="254"/>
      <c r="D5" s="254"/>
      <c r="E5" s="254"/>
    </row>
    <row r="6" spans="1:5" ht="0.75" customHeight="1">
      <c r="A6" s="254"/>
      <c r="B6" s="254"/>
      <c r="C6" s="254"/>
      <c r="D6" s="254"/>
      <c r="E6" s="254"/>
    </row>
    <row r="7" spans="1:5" ht="12.75" hidden="1">
      <c r="A7" s="254"/>
      <c r="B7" s="254"/>
      <c r="C7" s="254"/>
      <c r="D7" s="254"/>
      <c r="E7" s="254"/>
    </row>
    <row r="8" spans="2:5" ht="12.75">
      <c r="B8" s="254" t="s">
        <v>496</v>
      </c>
      <c r="C8" s="254"/>
      <c r="D8" s="254"/>
      <c r="E8" s="254"/>
    </row>
    <row r="9" spans="2:5" ht="12.75">
      <c r="B9" s="254"/>
      <c r="C9" s="254"/>
      <c r="D9" s="254"/>
      <c r="E9" s="254"/>
    </row>
    <row r="10" spans="1:4" ht="66.75" customHeight="1">
      <c r="A10" s="258" t="s">
        <v>497</v>
      </c>
      <c r="B10" s="258"/>
      <c r="C10" s="258"/>
      <c r="D10" s="258"/>
    </row>
    <row r="13" ht="2.25" customHeight="1"/>
    <row r="14" spans="1:5" ht="36.75" customHeight="1">
      <c r="A14" s="28" t="s">
        <v>0</v>
      </c>
      <c r="B14" s="5" t="s">
        <v>23</v>
      </c>
      <c r="C14" s="5" t="s">
        <v>24</v>
      </c>
      <c r="D14" s="5" t="s">
        <v>498</v>
      </c>
      <c r="E14" s="5" t="s">
        <v>499</v>
      </c>
    </row>
    <row r="15" spans="1:5" ht="42.75" customHeight="1">
      <c r="A15" s="241" t="s">
        <v>160</v>
      </c>
      <c r="B15" s="242" t="s">
        <v>36</v>
      </c>
      <c r="C15" s="239"/>
      <c r="D15" s="243">
        <f>D16</f>
        <v>44000</v>
      </c>
      <c r="E15" s="243">
        <f>SUM(E19)</f>
        <v>0</v>
      </c>
    </row>
    <row r="16" spans="1:47" s="64" customFormat="1" ht="43.5" customHeight="1">
      <c r="A16" s="60" t="s">
        <v>69</v>
      </c>
      <c r="B16" s="61" t="s">
        <v>37</v>
      </c>
      <c r="C16" s="62"/>
      <c r="D16" s="63">
        <f>SUM(D17)</f>
        <v>44000</v>
      </c>
      <c r="E16" s="63">
        <f>SUM(E15)</f>
        <v>0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/>
      <c r="Q16"/>
      <c r="R16"/>
      <c r="S16"/>
      <c r="T16"/>
      <c r="U16"/>
      <c r="V16"/>
      <c r="W16"/>
      <c r="X1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</row>
    <row r="17" spans="1:47" ht="38.25">
      <c r="A17" s="55" t="s">
        <v>65</v>
      </c>
      <c r="B17" s="39" t="s">
        <v>38</v>
      </c>
      <c r="C17" s="33"/>
      <c r="D17" s="51">
        <f>D18</f>
        <v>44000</v>
      </c>
      <c r="E17" s="51"/>
      <c r="Y17" s="66"/>
      <c r="Z17" s="66"/>
      <c r="AA17" s="66"/>
      <c r="AB17" s="66"/>
      <c r="AC17" s="66"/>
      <c r="AD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</row>
    <row r="18" spans="1:47" ht="30.75" customHeight="1">
      <c r="A18" s="29" t="s">
        <v>70</v>
      </c>
      <c r="B18" s="41" t="s">
        <v>66</v>
      </c>
      <c r="C18" s="33"/>
      <c r="D18" s="51">
        <f>SUM(D19:D19)</f>
        <v>44000</v>
      </c>
      <c r="E18" s="51"/>
      <c r="Y18" s="66"/>
      <c r="Z18" s="66"/>
      <c r="AA18" s="66"/>
      <c r="AB18" s="66"/>
      <c r="AC18" s="66"/>
      <c r="AD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</row>
    <row r="19" spans="1:47" ht="51.75" customHeight="1">
      <c r="A19" s="4" t="s">
        <v>357</v>
      </c>
      <c r="B19" s="41" t="s">
        <v>66</v>
      </c>
      <c r="C19" s="33">
        <v>200</v>
      </c>
      <c r="D19" s="51">
        <v>44000</v>
      </c>
      <c r="E19" s="51"/>
      <c r="Y19" s="66"/>
      <c r="Z19" s="66"/>
      <c r="AA19" s="66"/>
      <c r="AB19" s="66"/>
      <c r="AC19" s="66"/>
      <c r="AD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</row>
    <row r="20" spans="1:47" s="59" customFormat="1" ht="44.25" customHeight="1">
      <c r="A20" s="238" t="s">
        <v>67</v>
      </c>
      <c r="B20" s="239" t="s">
        <v>40</v>
      </c>
      <c r="C20" s="239"/>
      <c r="D20" s="240">
        <f>(D21+D25+D31+D35+D39)</f>
        <v>1054796.42</v>
      </c>
      <c r="E20" s="240">
        <f>SUM(E21+E25+E31+E35+E39)</f>
        <v>0</v>
      </c>
      <c r="P20"/>
      <c r="Q20"/>
      <c r="R20"/>
      <c r="S20"/>
      <c r="T20"/>
      <c r="U20"/>
      <c r="V20"/>
      <c r="W20"/>
      <c r="X20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</row>
    <row r="21" spans="1:47" ht="48.75" customHeight="1">
      <c r="A21" s="77" t="s">
        <v>68</v>
      </c>
      <c r="B21" s="78" t="s">
        <v>39</v>
      </c>
      <c r="C21" s="79"/>
      <c r="D21" s="80">
        <f>D22</f>
        <v>900000</v>
      </c>
      <c r="E21" s="80">
        <f>SUM(E24)</f>
        <v>0</v>
      </c>
      <c r="P21" s="75"/>
      <c r="Q21" s="75"/>
      <c r="R21" s="75"/>
      <c r="S21" s="75"/>
      <c r="T21" s="75"/>
      <c r="U21" s="75"/>
      <c r="V21" s="75"/>
      <c r="W21" s="75"/>
      <c r="X21" s="75"/>
      <c r="Y21" s="66"/>
      <c r="Z21" s="66"/>
      <c r="AA21" s="66"/>
      <c r="AB21" s="66"/>
      <c r="AC21" s="66"/>
      <c r="AD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</row>
    <row r="22" spans="1:47" s="75" customFormat="1" ht="33" customHeight="1">
      <c r="A22" s="73" t="s">
        <v>71</v>
      </c>
      <c r="B22" s="72" t="s">
        <v>72</v>
      </c>
      <c r="C22" s="72"/>
      <c r="D22" s="74">
        <f>SUM(D23)</f>
        <v>900000</v>
      </c>
      <c r="E22" s="74"/>
      <c r="P22" s="59"/>
      <c r="Q22" s="59"/>
      <c r="R22" s="59"/>
      <c r="S22" s="59"/>
      <c r="T22" s="59"/>
      <c r="U22" s="59"/>
      <c r="V22" s="59"/>
      <c r="W22" s="59"/>
      <c r="X22" s="59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</row>
    <row r="23" spans="1:47" s="59" customFormat="1" ht="20.25" customHeight="1">
      <c r="A23" s="73" t="s">
        <v>73</v>
      </c>
      <c r="B23" s="72" t="s">
        <v>74</v>
      </c>
      <c r="C23" s="33"/>
      <c r="D23" s="51">
        <f>SUM(D24)</f>
        <v>900000</v>
      </c>
      <c r="E23" s="51"/>
      <c r="P23"/>
      <c r="Q23"/>
      <c r="R23"/>
      <c r="S23"/>
      <c r="T23"/>
      <c r="U23"/>
      <c r="V23"/>
      <c r="W23"/>
      <c r="X23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</row>
    <row r="24" spans="1:47" ht="47.25" customHeight="1">
      <c r="A24" s="4" t="s">
        <v>358</v>
      </c>
      <c r="B24" s="72" t="s">
        <v>74</v>
      </c>
      <c r="C24" s="33">
        <v>200</v>
      </c>
      <c r="D24" s="51">
        <v>900000</v>
      </c>
      <c r="E24" s="51"/>
      <c r="P24" s="66"/>
      <c r="Q24" s="59"/>
      <c r="R24" s="59"/>
      <c r="S24" s="59"/>
      <c r="T24" s="59"/>
      <c r="U24" s="59"/>
      <c r="V24" s="59"/>
      <c r="W24" s="59"/>
      <c r="X24" s="66"/>
      <c r="Y24" s="66"/>
      <c r="Z24" s="66"/>
      <c r="AA24" s="66"/>
      <c r="AB24" s="66"/>
      <c r="AC24" s="66"/>
      <c r="AD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</row>
    <row r="25" spans="1:47" s="64" customFormat="1" ht="33.75" customHeight="1">
      <c r="A25" s="76" t="s">
        <v>317</v>
      </c>
      <c r="B25" s="61" t="s">
        <v>75</v>
      </c>
      <c r="C25" s="62"/>
      <c r="D25" s="63">
        <f>SUM(D26)</f>
        <v>154796.42</v>
      </c>
      <c r="E25" s="63">
        <f>SUM(E26:E30)</f>
        <v>0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59"/>
      <c r="Q25"/>
      <c r="R25"/>
      <c r="S25"/>
      <c r="T25"/>
      <c r="U25"/>
      <c r="V25"/>
      <c r="W25"/>
      <c r="X25" s="59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</row>
    <row r="26" spans="1:47" s="59" customFormat="1" ht="42.75" customHeight="1">
      <c r="A26" s="55" t="s">
        <v>165</v>
      </c>
      <c r="B26" s="39" t="s">
        <v>76</v>
      </c>
      <c r="C26" s="39"/>
      <c r="D26" s="58">
        <f>D27</f>
        <v>154796.42</v>
      </c>
      <c r="E26" s="58"/>
      <c r="P26"/>
      <c r="Q26"/>
      <c r="R26"/>
      <c r="S26"/>
      <c r="T26"/>
      <c r="U26"/>
      <c r="V26"/>
      <c r="W26"/>
      <c r="X26"/>
      <c r="Y26" s="66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</row>
    <row r="27" spans="1:47" ht="30.75" customHeight="1">
      <c r="A27" s="29" t="s">
        <v>166</v>
      </c>
      <c r="B27" s="28" t="s">
        <v>78</v>
      </c>
      <c r="C27" s="33"/>
      <c r="D27" s="51">
        <f>SUM(D28+D29)</f>
        <v>154796.42</v>
      </c>
      <c r="E27" s="51"/>
      <c r="Y27" s="179"/>
      <c r="Z27" s="66"/>
      <c r="AA27" s="66"/>
      <c r="AB27" s="66"/>
      <c r="AC27" s="66"/>
      <c r="AD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</row>
    <row r="28" spans="1:47" ht="30.75" customHeight="1">
      <c r="A28" s="4" t="s">
        <v>359</v>
      </c>
      <c r="B28" s="28" t="s">
        <v>78</v>
      </c>
      <c r="C28" s="33">
        <v>200</v>
      </c>
      <c r="D28" s="51">
        <v>154796.42</v>
      </c>
      <c r="E28" s="51"/>
      <c r="Y28" s="66"/>
      <c r="Z28" s="66"/>
      <c r="AA28" s="66"/>
      <c r="AB28" s="66"/>
      <c r="AC28" s="66"/>
      <c r="AD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</row>
    <row r="29" spans="1:47" ht="53.25" customHeight="1">
      <c r="A29" s="29" t="s">
        <v>360</v>
      </c>
      <c r="B29" s="28" t="s">
        <v>236</v>
      </c>
      <c r="C29" s="33"/>
      <c r="D29" s="51">
        <f>SUM(D30)</f>
        <v>0</v>
      </c>
      <c r="E29" s="51"/>
      <c r="P29" s="59"/>
      <c r="X29" s="59"/>
      <c r="Y29" s="66"/>
      <c r="Z29" s="66"/>
      <c r="AA29" s="66"/>
      <c r="AB29" s="66"/>
      <c r="AC29" s="66"/>
      <c r="AD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</row>
    <row r="30" spans="1:130" s="64" customFormat="1" ht="67.5" customHeight="1">
      <c r="A30" s="4" t="s">
        <v>361</v>
      </c>
      <c r="B30" s="28" t="s">
        <v>236</v>
      </c>
      <c r="C30" s="33">
        <v>200</v>
      </c>
      <c r="D30" s="51"/>
      <c r="E30" s="51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/>
      <c r="Q30"/>
      <c r="R30"/>
      <c r="S30"/>
      <c r="T30"/>
      <c r="U30"/>
      <c r="V30"/>
      <c r="W30"/>
      <c r="X30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</row>
    <row r="31" spans="1:130" s="59" customFormat="1" ht="42.75" customHeight="1">
      <c r="A31" s="76" t="s">
        <v>171</v>
      </c>
      <c r="B31" s="61" t="s">
        <v>172</v>
      </c>
      <c r="C31" s="62"/>
      <c r="D31" s="63">
        <f>SUM(D32)</f>
        <v>0</v>
      </c>
      <c r="E31" s="63">
        <f>SUM(E34)</f>
        <v>0</v>
      </c>
      <c r="P31"/>
      <c r="X31"/>
      <c r="Y31" s="66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</row>
    <row r="32" spans="1:130" ht="42" customHeight="1">
      <c r="A32" s="55" t="s">
        <v>174</v>
      </c>
      <c r="B32" s="39" t="s">
        <v>173</v>
      </c>
      <c r="C32" s="39"/>
      <c r="D32" s="58">
        <f>D33</f>
        <v>0</v>
      </c>
      <c r="E32" s="58"/>
      <c r="P32" s="59"/>
      <c r="X32" s="59"/>
      <c r="Y32" s="179"/>
      <c r="Z32" s="66"/>
      <c r="AA32" s="66"/>
      <c r="AB32" s="66"/>
      <c r="AC32" s="66"/>
      <c r="AD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</row>
    <row r="33" spans="1:130" ht="27" customHeight="1">
      <c r="A33" s="29" t="s">
        <v>175</v>
      </c>
      <c r="B33" s="28" t="s">
        <v>176</v>
      </c>
      <c r="C33" s="33"/>
      <c r="D33" s="51">
        <f>D34</f>
        <v>0</v>
      </c>
      <c r="E33" s="51"/>
      <c r="Y33" s="66"/>
      <c r="Z33" s="66"/>
      <c r="AA33" s="66"/>
      <c r="AB33" s="66"/>
      <c r="AC33" s="66"/>
      <c r="AD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</row>
    <row r="34" spans="1:130" s="64" customFormat="1" ht="42.75" customHeight="1">
      <c r="A34" s="27" t="s">
        <v>27</v>
      </c>
      <c r="B34" s="28" t="s">
        <v>176</v>
      </c>
      <c r="C34" s="33">
        <v>200</v>
      </c>
      <c r="D34" s="51"/>
      <c r="E34" s="51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/>
      <c r="Q34"/>
      <c r="R34"/>
      <c r="S34"/>
      <c r="T34"/>
      <c r="U34"/>
      <c r="V34"/>
      <c r="W34"/>
      <c r="X34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</row>
    <row r="35" spans="1:130" s="59" customFormat="1" ht="42.75" customHeight="1">
      <c r="A35" s="76" t="s">
        <v>177</v>
      </c>
      <c r="B35" s="61" t="s">
        <v>180</v>
      </c>
      <c r="C35" s="62"/>
      <c r="D35" s="63">
        <f>SUM(D36)</f>
        <v>0</v>
      </c>
      <c r="E35" s="63">
        <f>SUM(E38)</f>
        <v>0</v>
      </c>
      <c r="P35"/>
      <c r="Q35"/>
      <c r="R35"/>
      <c r="S35"/>
      <c r="T35"/>
      <c r="U35"/>
      <c r="V35"/>
      <c r="W35"/>
      <c r="X35"/>
      <c r="Y35" s="66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</row>
    <row r="36" spans="1:47" ht="30.75" customHeight="1">
      <c r="A36" s="55" t="s">
        <v>178</v>
      </c>
      <c r="B36" s="39" t="s">
        <v>181</v>
      </c>
      <c r="C36" s="39"/>
      <c r="D36" s="58">
        <f>D37</f>
        <v>0</v>
      </c>
      <c r="E36" s="58"/>
      <c r="Y36" s="179"/>
      <c r="Z36" s="66"/>
      <c r="AA36" s="66"/>
      <c r="AB36" s="66"/>
      <c r="AC36" s="66"/>
      <c r="AD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</row>
    <row r="37" spans="1:47" ht="38.25" customHeight="1">
      <c r="A37" s="29" t="s">
        <v>179</v>
      </c>
      <c r="B37" s="28" t="s">
        <v>182</v>
      </c>
      <c r="C37" s="33"/>
      <c r="D37" s="51">
        <f>D38</f>
        <v>0</v>
      </c>
      <c r="E37" s="51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</row>
    <row r="38" spans="1:47" ht="42" customHeight="1">
      <c r="A38" s="44" t="s">
        <v>362</v>
      </c>
      <c r="B38" s="28" t="s">
        <v>182</v>
      </c>
      <c r="C38" s="33">
        <v>200</v>
      </c>
      <c r="D38" s="51"/>
      <c r="E38" s="51"/>
      <c r="P38" s="66"/>
      <c r="Q38" s="59"/>
      <c r="R38" s="59"/>
      <c r="S38" s="59"/>
      <c r="T38" s="59"/>
      <c r="U38" s="59"/>
      <c r="V38" s="59"/>
      <c r="W38" s="59"/>
      <c r="X38" s="66"/>
      <c r="Y38" s="66"/>
      <c r="Z38" s="66"/>
      <c r="AA38" s="66"/>
      <c r="AB38" s="66"/>
      <c r="AC38" s="66"/>
      <c r="AD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</row>
    <row r="39" spans="1:47" ht="49.5" customHeight="1">
      <c r="A39" s="76" t="s">
        <v>315</v>
      </c>
      <c r="B39" s="61" t="s">
        <v>316</v>
      </c>
      <c r="C39" s="62"/>
      <c r="D39" s="63">
        <f aca="true" t="shared" si="0" ref="D39:E41">SUM(D40)</f>
        <v>0</v>
      </c>
      <c r="E39" s="63">
        <f t="shared" si="0"/>
        <v>0</v>
      </c>
      <c r="P39" s="59"/>
      <c r="X39" s="59"/>
      <c r="Y39" s="66"/>
      <c r="Z39" s="66"/>
      <c r="AA39" s="66"/>
      <c r="AB39" s="66"/>
      <c r="AC39" s="66"/>
      <c r="AD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</row>
    <row r="40" spans="1:47" ht="60.75" customHeight="1" thickBot="1">
      <c r="A40" s="55" t="s">
        <v>318</v>
      </c>
      <c r="B40" s="28" t="s">
        <v>319</v>
      </c>
      <c r="C40" s="33"/>
      <c r="D40" s="51">
        <f t="shared" si="0"/>
        <v>0</v>
      </c>
      <c r="E40" s="51">
        <f t="shared" si="0"/>
        <v>0</v>
      </c>
      <c r="Y40" s="66"/>
      <c r="Z40" s="66"/>
      <c r="AA40" s="66"/>
      <c r="AB40" s="66"/>
      <c r="AC40" s="66"/>
      <c r="AD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</row>
    <row r="41" spans="1:186" s="64" customFormat="1" ht="65.25" customHeight="1" thickBot="1">
      <c r="A41" s="139" t="s">
        <v>479</v>
      </c>
      <c r="B41" s="28" t="s">
        <v>314</v>
      </c>
      <c r="C41" s="33"/>
      <c r="D41" s="51">
        <f t="shared" si="0"/>
        <v>0</v>
      </c>
      <c r="E41" s="51">
        <f t="shared" si="0"/>
        <v>0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/>
      <c r="Q41"/>
      <c r="R41"/>
      <c r="S41"/>
      <c r="T41"/>
      <c r="U41"/>
      <c r="V41"/>
      <c r="W41"/>
      <c r="X41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</row>
    <row r="42" spans="1:47" s="59" customFormat="1" ht="66" customHeight="1" thickBot="1">
      <c r="A42" s="139" t="s">
        <v>480</v>
      </c>
      <c r="B42" s="28" t="s">
        <v>314</v>
      </c>
      <c r="C42" s="33">
        <v>200</v>
      </c>
      <c r="D42" s="51"/>
      <c r="E42" s="51"/>
      <c r="P42"/>
      <c r="Q42"/>
      <c r="R42"/>
      <c r="S42"/>
      <c r="T42"/>
      <c r="U42"/>
      <c r="V42"/>
      <c r="W42"/>
      <c r="X42"/>
      <c r="Y42" s="66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</row>
    <row r="43" spans="1:5" ht="41.25" customHeight="1">
      <c r="A43" s="128" t="s">
        <v>79</v>
      </c>
      <c r="B43" s="102" t="s">
        <v>41</v>
      </c>
      <c r="C43" s="79"/>
      <c r="D43" s="104">
        <f>SUM(D46)</f>
        <v>10000</v>
      </c>
      <c r="E43" s="104">
        <f>SUM(E46)</f>
        <v>0</v>
      </c>
    </row>
    <row r="44" spans="1:5" ht="31.5" customHeight="1">
      <c r="A44" s="57" t="s">
        <v>83</v>
      </c>
      <c r="B44" s="28" t="s">
        <v>81</v>
      </c>
      <c r="C44" s="33"/>
      <c r="D44" s="51">
        <f>SUM(D46)</f>
        <v>10000</v>
      </c>
      <c r="E44" s="51"/>
    </row>
    <row r="45" spans="1:23" ht="49.5" customHeight="1">
      <c r="A45" s="50" t="s">
        <v>84</v>
      </c>
      <c r="B45" s="28" t="s">
        <v>85</v>
      </c>
      <c r="C45" s="33"/>
      <c r="D45" s="51">
        <f>SUM(D46)</f>
        <v>10000</v>
      </c>
      <c r="E45" s="51"/>
      <c r="Q45" s="59"/>
      <c r="R45" s="59"/>
      <c r="S45" s="59"/>
      <c r="T45" s="59"/>
      <c r="U45" s="59"/>
      <c r="V45" s="59"/>
      <c r="W45" s="59"/>
    </row>
    <row r="46" spans="1:24" ht="49.5" customHeight="1">
      <c r="A46" s="27" t="s">
        <v>363</v>
      </c>
      <c r="B46" s="28" t="s">
        <v>85</v>
      </c>
      <c r="C46" s="33">
        <v>200</v>
      </c>
      <c r="D46" s="51">
        <v>10000</v>
      </c>
      <c r="E46" s="51"/>
      <c r="P46" s="59"/>
      <c r="X46" s="59"/>
    </row>
    <row r="47" spans="1:23" ht="48.75" customHeight="1">
      <c r="A47" s="241" t="s">
        <v>86</v>
      </c>
      <c r="B47" s="242" t="s">
        <v>42</v>
      </c>
      <c r="C47" s="239"/>
      <c r="D47" s="243">
        <f>SUM(D48+D61)</f>
        <v>4614780</v>
      </c>
      <c r="E47" s="243">
        <f>SUM(E48)</f>
        <v>0</v>
      </c>
      <c r="Q47" s="59"/>
      <c r="R47" s="59"/>
      <c r="S47" s="59"/>
      <c r="T47" s="59"/>
      <c r="U47" s="59"/>
      <c r="V47" s="59"/>
      <c r="W47" s="59"/>
    </row>
    <row r="48" spans="1:37" ht="76.5">
      <c r="A48" s="60" t="s">
        <v>87</v>
      </c>
      <c r="B48" s="61" t="s">
        <v>43</v>
      </c>
      <c r="C48" s="62"/>
      <c r="D48" s="63">
        <f>SUM(D49)</f>
        <v>4614780</v>
      </c>
      <c r="E48" s="63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F48" s="66"/>
      <c r="AG48" s="66"/>
      <c r="AH48" s="66"/>
      <c r="AI48" s="66"/>
      <c r="AJ48" s="66"/>
      <c r="AK48" s="66"/>
    </row>
    <row r="49" spans="1:37" ht="38.25">
      <c r="A49" s="55" t="s">
        <v>88</v>
      </c>
      <c r="B49" s="39" t="s">
        <v>44</v>
      </c>
      <c r="C49" s="39"/>
      <c r="D49" s="58">
        <f>SUM(D51+D53+D55+D57+D58+D60)</f>
        <v>4614780</v>
      </c>
      <c r="E49" s="58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F49" s="66"/>
      <c r="AG49" s="66"/>
      <c r="AH49" s="66"/>
      <c r="AI49" s="66"/>
      <c r="AJ49" s="66"/>
      <c r="AK49" s="66"/>
    </row>
    <row r="50" spans="1:37" s="59" customFormat="1" ht="69" customHeight="1">
      <c r="A50" s="29" t="s">
        <v>89</v>
      </c>
      <c r="B50" s="28" t="s">
        <v>90</v>
      </c>
      <c r="C50" s="33"/>
      <c r="D50" s="51">
        <f>SUM(D51)</f>
        <v>2951605</v>
      </c>
      <c r="E50" s="51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</row>
    <row r="51" spans="1:37" ht="127.5">
      <c r="A51" s="29" t="s">
        <v>364</v>
      </c>
      <c r="B51" s="28" t="s">
        <v>90</v>
      </c>
      <c r="C51" s="33">
        <v>100</v>
      </c>
      <c r="D51" s="51">
        <v>2951605</v>
      </c>
      <c r="E51" s="51"/>
      <c r="P51" s="179"/>
      <c r="Q51" s="66"/>
      <c r="R51" s="66"/>
      <c r="S51" s="66"/>
      <c r="T51" s="66"/>
      <c r="U51" s="66"/>
      <c r="V51" s="66"/>
      <c r="W51" s="66"/>
      <c r="X51" s="66"/>
      <c r="Y51" s="179"/>
      <c r="Z51" s="66"/>
      <c r="AA51" s="66"/>
      <c r="AB51" s="66"/>
      <c r="AC51" s="66"/>
      <c r="AD51" s="66"/>
      <c r="AF51" s="66"/>
      <c r="AG51" s="66"/>
      <c r="AH51" s="66"/>
      <c r="AI51" s="66"/>
      <c r="AJ51" s="66"/>
      <c r="AK51" s="66"/>
    </row>
    <row r="52" spans="1:37" s="133" customFormat="1" ht="61.5" customHeight="1">
      <c r="A52" s="29" t="s">
        <v>365</v>
      </c>
      <c r="B52" s="28" t="s">
        <v>150</v>
      </c>
      <c r="C52" s="33"/>
      <c r="D52" s="51">
        <f>SUM(D53)</f>
        <v>1081119</v>
      </c>
      <c r="E52" s="51"/>
      <c r="F52" s="134"/>
      <c r="G52" s="134"/>
      <c r="H52" s="134"/>
      <c r="I52" s="134"/>
      <c r="J52" s="134"/>
      <c r="K52" s="134"/>
      <c r="L52" s="134"/>
      <c r="M52" s="134"/>
      <c r="N52" s="134"/>
      <c r="O52"/>
      <c r="P52" s="66"/>
      <c r="Q52" s="179"/>
      <c r="R52" s="179"/>
      <c r="S52" s="179"/>
      <c r="T52" s="179"/>
      <c r="U52" s="179"/>
      <c r="V52" s="179"/>
      <c r="W52" s="179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</row>
    <row r="53" spans="1:37" ht="140.25">
      <c r="A53" s="29" t="s">
        <v>366</v>
      </c>
      <c r="B53" s="28" t="s">
        <v>150</v>
      </c>
      <c r="C53" s="33">
        <v>100</v>
      </c>
      <c r="D53" s="51">
        <v>1081119</v>
      </c>
      <c r="E53" s="51"/>
      <c r="P53" s="66"/>
      <c r="Q53" s="66"/>
      <c r="R53" s="66"/>
      <c r="S53" s="66"/>
      <c r="T53" s="66"/>
      <c r="U53" s="66"/>
      <c r="V53" s="66"/>
      <c r="W53" s="66"/>
      <c r="X53" s="179"/>
      <c r="Y53" s="66"/>
      <c r="Z53" s="66"/>
      <c r="AA53" s="66"/>
      <c r="AB53" s="66"/>
      <c r="AC53" s="66"/>
      <c r="AD53" s="66"/>
      <c r="AF53" s="66"/>
      <c r="AG53" s="66"/>
      <c r="AH53" s="66"/>
      <c r="AI53" s="66"/>
      <c r="AJ53" s="66"/>
      <c r="AK53" s="66"/>
    </row>
    <row r="54" spans="1:37" ht="63.75">
      <c r="A54" s="29" t="s">
        <v>93</v>
      </c>
      <c r="B54" s="28" t="s">
        <v>170</v>
      </c>
      <c r="C54" s="33"/>
      <c r="D54" s="51">
        <f>SUM(D55)</f>
        <v>56901</v>
      </c>
      <c r="E54" s="51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F54" s="66"/>
      <c r="AG54" s="66"/>
      <c r="AH54" s="66"/>
      <c r="AI54" s="66"/>
      <c r="AJ54" s="66"/>
      <c r="AK54" s="66"/>
    </row>
    <row r="55" spans="1:37" s="64" customFormat="1" ht="127.5">
      <c r="A55" s="29" t="s">
        <v>367</v>
      </c>
      <c r="B55" s="28" t="s">
        <v>170</v>
      </c>
      <c r="C55" s="33">
        <v>100</v>
      </c>
      <c r="D55" s="51">
        <v>56901</v>
      </c>
      <c r="E55" s="51"/>
      <c r="F55" s="66"/>
      <c r="G55" s="66"/>
      <c r="H55" s="66"/>
      <c r="I55" s="66"/>
      <c r="J55" s="66"/>
      <c r="K55" s="66"/>
      <c r="L55" s="66"/>
      <c r="M55" s="66"/>
      <c r="N55" s="66"/>
      <c r="O55" s="59"/>
      <c r="P55" s="179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</row>
    <row r="56" spans="1:37" s="59" customFormat="1" ht="12.75">
      <c r="A56" s="162" t="s">
        <v>284</v>
      </c>
      <c r="B56" s="28" t="s">
        <v>92</v>
      </c>
      <c r="C56" s="33"/>
      <c r="D56" s="51">
        <f>SUM(D57+D58)</f>
        <v>525155</v>
      </c>
      <c r="E56" s="51"/>
      <c r="O5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</row>
    <row r="57" spans="1:37" ht="38.25">
      <c r="A57" s="44" t="s">
        <v>368</v>
      </c>
      <c r="B57" s="28" t="s">
        <v>92</v>
      </c>
      <c r="C57" s="33">
        <v>200</v>
      </c>
      <c r="D57" s="51">
        <v>519555</v>
      </c>
      <c r="E57" s="51"/>
      <c r="P57" s="66"/>
      <c r="Q57" s="179"/>
      <c r="R57" s="179"/>
      <c r="S57" s="179"/>
      <c r="T57" s="179"/>
      <c r="U57" s="179"/>
      <c r="V57" s="179"/>
      <c r="W57" s="179"/>
      <c r="X57" s="66"/>
      <c r="Y57" s="179"/>
      <c r="Z57" s="66"/>
      <c r="AA57" s="66"/>
      <c r="AB57" s="66"/>
      <c r="AC57" s="66"/>
      <c r="AD57" s="66"/>
      <c r="AF57" s="66"/>
      <c r="AG57" s="66"/>
      <c r="AH57" s="66"/>
      <c r="AI57" s="66"/>
      <c r="AJ57" s="66"/>
      <c r="AK57" s="66"/>
    </row>
    <row r="58" spans="1:37" ht="25.5">
      <c r="A58" s="27" t="s">
        <v>369</v>
      </c>
      <c r="B58" s="28" t="s">
        <v>92</v>
      </c>
      <c r="C58" s="33">
        <v>800</v>
      </c>
      <c r="D58" s="51">
        <v>5600</v>
      </c>
      <c r="E58" s="51"/>
      <c r="P58" s="179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F58" s="66"/>
      <c r="AG58" s="66"/>
      <c r="AH58" s="66"/>
      <c r="AI58" s="66"/>
      <c r="AJ58" s="66"/>
      <c r="AK58" s="66"/>
    </row>
    <row r="59" spans="1:37" ht="51">
      <c r="A59" s="43" t="s">
        <v>223</v>
      </c>
      <c r="B59" s="28" t="s">
        <v>310</v>
      </c>
      <c r="C59" s="33">
        <v>200</v>
      </c>
      <c r="D59" s="51"/>
      <c r="E59" s="51"/>
      <c r="O59" s="66"/>
      <c r="P59" s="66"/>
      <c r="Q59" s="66"/>
      <c r="R59" s="66"/>
      <c r="S59" s="66"/>
      <c r="T59" s="66"/>
      <c r="U59" s="66"/>
      <c r="V59" s="66"/>
      <c r="W59" s="66"/>
      <c r="X59" s="179"/>
      <c r="Y59" s="66"/>
      <c r="Z59" s="66"/>
      <c r="AA59" s="66"/>
      <c r="AB59" s="66"/>
      <c r="AC59" s="66"/>
      <c r="AD59" s="66"/>
      <c r="AF59" s="66"/>
      <c r="AG59" s="66"/>
      <c r="AH59" s="66"/>
      <c r="AI59" s="66"/>
      <c r="AJ59" s="66"/>
      <c r="AK59" s="66"/>
    </row>
    <row r="60" spans="1:37" s="64" customFormat="1" ht="51" customHeight="1">
      <c r="A60" s="44" t="s">
        <v>426</v>
      </c>
      <c r="B60" s="28" t="s">
        <v>310</v>
      </c>
      <c r="C60" s="33">
        <v>200</v>
      </c>
      <c r="D60" s="51"/>
      <c r="E60" s="51"/>
      <c r="F60" s="66"/>
      <c r="G60" s="66"/>
      <c r="H60" s="66"/>
      <c r="I60" s="66"/>
      <c r="J60" s="66"/>
      <c r="K60" s="66"/>
      <c r="L60" s="66"/>
      <c r="M60" s="66"/>
      <c r="N60" s="66"/>
      <c r="O60" s="59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</row>
    <row r="61" spans="1:37" s="59" customFormat="1" ht="86.25" customHeight="1">
      <c r="A61" s="77" t="s">
        <v>98</v>
      </c>
      <c r="B61" s="81" t="s">
        <v>95</v>
      </c>
      <c r="C61" s="79"/>
      <c r="D61" s="80">
        <f>SUM(D62)</f>
        <v>0</v>
      </c>
      <c r="E61" s="80">
        <f>SUM(E64)</f>
        <v>0</v>
      </c>
      <c r="O61"/>
      <c r="P61" s="66"/>
      <c r="Q61" s="179"/>
      <c r="R61" s="179"/>
      <c r="S61" s="179"/>
      <c r="T61" s="179"/>
      <c r="U61" s="179"/>
      <c r="V61" s="179"/>
      <c r="W61" s="179"/>
      <c r="X61" s="66"/>
      <c r="Y61" s="66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</row>
    <row r="62" spans="1:37" ht="47.25" customHeight="1">
      <c r="A62" s="55" t="s">
        <v>97</v>
      </c>
      <c r="B62" s="39" t="s">
        <v>96</v>
      </c>
      <c r="C62" s="39"/>
      <c r="D62" s="58">
        <f>SUM(D63)</f>
        <v>0</v>
      </c>
      <c r="E62" s="58"/>
      <c r="P62" s="66"/>
      <c r="Q62" s="66"/>
      <c r="R62" s="66"/>
      <c r="S62" s="66"/>
      <c r="T62" s="66"/>
      <c r="U62" s="66"/>
      <c r="V62" s="66"/>
      <c r="W62" s="66"/>
      <c r="X62" s="66"/>
      <c r="Y62" s="179"/>
      <c r="Z62" s="66"/>
      <c r="AA62" s="66"/>
      <c r="AB62" s="66"/>
      <c r="AC62" s="66"/>
      <c r="AD62" s="66"/>
      <c r="AF62" s="66"/>
      <c r="AG62" s="66"/>
      <c r="AH62" s="66"/>
      <c r="AI62" s="66"/>
      <c r="AJ62" s="66"/>
      <c r="AK62" s="66"/>
    </row>
    <row r="63" spans="1:37" ht="25.5">
      <c r="A63" s="29" t="s">
        <v>99</v>
      </c>
      <c r="B63" s="28" t="s">
        <v>100</v>
      </c>
      <c r="C63" s="33"/>
      <c r="D63" s="51">
        <f>D64</f>
        <v>0</v>
      </c>
      <c r="E63" s="51"/>
      <c r="O63" s="66"/>
      <c r="P63" s="179"/>
      <c r="Q63" s="66"/>
      <c r="R63" s="66"/>
      <c r="S63" s="66"/>
      <c r="T63" s="66"/>
      <c r="U63" s="66"/>
      <c r="V63" s="66"/>
      <c r="W63" s="66"/>
      <c r="X63" s="179"/>
      <c r="Y63" s="66"/>
      <c r="Z63" s="66"/>
      <c r="AA63" s="66"/>
      <c r="AB63" s="66"/>
      <c r="AC63" s="66"/>
      <c r="AD63" s="66"/>
      <c r="AF63" s="66"/>
      <c r="AG63" s="66"/>
      <c r="AH63" s="66"/>
      <c r="AI63" s="66"/>
      <c r="AJ63" s="66"/>
      <c r="AK63" s="66"/>
    </row>
    <row r="64" spans="1:37" s="64" customFormat="1" ht="51">
      <c r="A64" s="27" t="s">
        <v>370</v>
      </c>
      <c r="B64" s="28" t="s">
        <v>100</v>
      </c>
      <c r="C64" s="33">
        <v>200</v>
      </c>
      <c r="D64" s="51"/>
      <c r="E64" s="51"/>
      <c r="F64" s="66"/>
      <c r="G64" s="66"/>
      <c r="H64" s="66"/>
      <c r="I64" s="66"/>
      <c r="J64" s="66"/>
      <c r="K64" s="66"/>
      <c r="L64" s="66"/>
      <c r="M64" s="66"/>
      <c r="N64" s="66"/>
      <c r="O64" s="59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</row>
    <row r="65" spans="1:37" s="59" customFormat="1" ht="63.75">
      <c r="A65" s="126" t="s">
        <v>101</v>
      </c>
      <c r="B65" s="102" t="s">
        <v>195</v>
      </c>
      <c r="C65" s="103"/>
      <c r="D65" s="110">
        <f>SUM(D66)</f>
        <v>190000</v>
      </c>
      <c r="E65" s="80">
        <f>SUM(E68)</f>
        <v>0</v>
      </c>
      <c r="O65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</row>
    <row r="66" spans="1:37" ht="38.25">
      <c r="A66" s="55" t="s">
        <v>102</v>
      </c>
      <c r="B66" s="28" t="s">
        <v>103</v>
      </c>
      <c r="C66" s="33"/>
      <c r="D66" s="51">
        <f>SUM(D67)</f>
        <v>190000</v>
      </c>
      <c r="E66" s="51"/>
      <c r="P66" s="66"/>
      <c r="Q66" s="179"/>
      <c r="R66" s="179"/>
      <c r="S66" s="179"/>
      <c r="T66" s="179"/>
      <c r="U66" s="179"/>
      <c r="V66" s="179"/>
      <c r="W66" s="179"/>
      <c r="X66" s="66"/>
      <c r="Y66" s="179"/>
      <c r="Z66" s="66"/>
      <c r="AA66" s="66"/>
      <c r="AB66" s="66"/>
      <c r="AC66" s="66"/>
      <c r="AD66" s="66"/>
      <c r="AF66" s="66"/>
      <c r="AG66" s="66"/>
      <c r="AH66" s="66"/>
      <c r="AI66" s="66"/>
      <c r="AJ66" s="66"/>
      <c r="AK66" s="66"/>
    </row>
    <row r="67" spans="1:37" ht="37.5" customHeight="1">
      <c r="A67" s="29" t="s">
        <v>104</v>
      </c>
      <c r="B67" s="41" t="s">
        <v>105</v>
      </c>
      <c r="C67" s="33"/>
      <c r="D67" s="51">
        <f>D68</f>
        <v>190000</v>
      </c>
      <c r="E67" s="51"/>
      <c r="P67" s="180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F67" s="66"/>
      <c r="AG67" s="66"/>
      <c r="AH67" s="66"/>
      <c r="AI67" s="66"/>
      <c r="AJ67" s="66"/>
      <c r="AK67" s="66"/>
    </row>
    <row r="68" spans="1:37" ht="52.5" customHeight="1">
      <c r="A68" s="27" t="s">
        <v>371</v>
      </c>
      <c r="B68" s="41" t="s">
        <v>105</v>
      </c>
      <c r="C68" s="33">
        <v>200</v>
      </c>
      <c r="D68" s="51">
        <v>190000</v>
      </c>
      <c r="E68" s="51"/>
      <c r="P68" s="66"/>
      <c r="Q68" s="66"/>
      <c r="R68" s="66"/>
      <c r="S68" s="66"/>
      <c r="T68" s="66"/>
      <c r="U68" s="66"/>
      <c r="V68" s="66"/>
      <c r="W68" s="66"/>
      <c r="X68" s="179"/>
      <c r="Y68" s="66"/>
      <c r="Z68" s="66"/>
      <c r="AA68" s="66"/>
      <c r="AB68" s="66"/>
      <c r="AC68" s="66"/>
      <c r="AD68" s="66"/>
      <c r="AF68" s="66"/>
      <c r="AG68" s="66"/>
      <c r="AH68" s="66"/>
      <c r="AI68" s="66"/>
      <c r="AJ68" s="66"/>
      <c r="AK68" s="66"/>
    </row>
    <row r="69" spans="1:37" ht="25.5">
      <c r="A69" s="241" t="s">
        <v>107</v>
      </c>
      <c r="B69" s="242" t="s">
        <v>46</v>
      </c>
      <c r="C69" s="239"/>
      <c r="D69" s="243">
        <f>D70+D84</f>
        <v>4208461.5600000005</v>
      </c>
      <c r="E69" s="243"/>
      <c r="O69" s="59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F69" s="66"/>
      <c r="AG69" s="66"/>
      <c r="AH69" s="66"/>
      <c r="AI69" s="66"/>
      <c r="AJ69" s="66"/>
      <c r="AK69" s="66"/>
    </row>
    <row r="70" spans="1:37" s="59" customFormat="1" ht="51">
      <c r="A70" s="60" t="s">
        <v>108</v>
      </c>
      <c r="B70" s="61" t="s">
        <v>47</v>
      </c>
      <c r="C70" s="62"/>
      <c r="D70" s="63">
        <f>SUM(D71)</f>
        <v>4193461.56</v>
      </c>
      <c r="E70" s="63">
        <f>SUM(E73)</f>
        <v>0</v>
      </c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</row>
    <row r="71" spans="1:37" s="64" customFormat="1" ht="36.75" customHeight="1">
      <c r="A71" s="55" t="s">
        <v>379</v>
      </c>
      <c r="B71" s="39" t="s">
        <v>48</v>
      </c>
      <c r="C71" s="39"/>
      <c r="D71" s="58">
        <f>SUM(D77+D72+D80)</f>
        <v>4193461.56</v>
      </c>
      <c r="E71" s="58"/>
      <c r="F71" s="66"/>
      <c r="G71" s="66"/>
      <c r="H71" s="66"/>
      <c r="I71" s="66"/>
      <c r="J71" s="66"/>
      <c r="K71" s="66"/>
      <c r="L71" s="66"/>
      <c r="M71" s="66"/>
      <c r="N71" s="66"/>
      <c r="O71"/>
      <c r="P71" s="66"/>
      <c r="Q71" s="180"/>
      <c r="R71" s="180"/>
      <c r="S71" s="180"/>
      <c r="T71" s="180"/>
      <c r="U71" s="180"/>
      <c r="V71" s="180"/>
      <c r="W71" s="180"/>
      <c r="X71" s="66"/>
      <c r="Y71" s="179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</row>
    <row r="72" spans="1:37" ht="40.5" customHeight="1">
      <c r="A72" s="29" t="s">
        <v>372</v>
      </c>
      <c r="B72" s="28" t="s">
        <v>106</v>
      </c>
      <c r="C72" s="33"/>
      <c r="D72" s="51">
        <f>SUM(D73+D74+D76+H60)</f>
        <v>3245544.56</v>
      </c>
      <c r="E72" s="51"/>
      <c r="P72" s="66"/>
      <c r="Q72" s="66"/>
      <c r="R72" s="66"/>
      <c r="S72" s="66"/>
      <c r="T72" s="66"/>
      <c r="U72" s="66"/>
      <c r="V72" s="66"/>
      <c r="W72" s="66"/>
      <c r="X72" s="180"/>
      <c r="Y72" s="66"/>
      <c r="Z72" s="66"/>
      <c r="AA72" s="66"/>
      <c r="AB72" s="66"/>
      <c r="AC72" s="66"/>
      <c r="AD72" s="66"/>
      <c r="AF72" s="66"/>
      <c r="AG72" s="66"/>
      <c r="AH72" s="66"/>
      <c r="AI72" s="66"/>
      <c r="AJ72" s="66"/>
      <c r="AK72" s="66"/>
    </row>
    <row r="73" spans="1:37" ht="101.25" customHeight="1">
      <c r="A73" s="3" t="s">
        <v>373</v>
      </c>
      <c r="B73" s="28" t="s">
        <v>106</v>
      </c>
      <c r="C73" s="33">
        <v>100</v>
      </c>
      <c r="D73" s="51">
        <v>2794484</v>
      </c>
      <c r="E73" s="51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F73" s="66"/>
      <c r="AG73" s="66"/>
      <c r="AH73" s="66"/>
      <c r="AI73" s="66"/>
      <c r="AJ73" s="66"/>
      <c r="AK73" s="66"/>
    </row>
    <row r="74" spans="1:37" ht="48" customHeight="1">
      <c r="A74" s="44" t="s">
        <v>374</v>
      </c>
      <c r="B74" s="28" t="s">
        <v>106</v>
      </c>
      <c r="C74" s="33">
        <v>200</v>
      </c>
      <c r="D74" s="51">
        <v>431038.56</v>
      </c>
      <c r="E74" s="51"/>
      <c r="O74" s="138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F74" s="66"/>
      <c r="AG74" s="66"/>
      <c r="AH74" s="66"/>
      <c r="AI74" s="66"/>
      <c r="AJ74" s="66"/>
      <c r="AK74" s="66"/>
    </row>
    <row r="75" spans="1:37" s="136" customFormat="1" ht="63.75">
      <c r="A75" s="44" t="s">
        <v>375</v>
      </c>
      <c r="B75" s="28" t="s">
        <v>106</v>
      </c>
      <c r="C75" s="33"/>
      <c r="D75" s="51">
        <f>SUM(D76)</f>
        <v>20022</v>
      </c>
      <c r="E75" s="51"/>
      <c r="F75" s="137"/>
      <c r="G75" s="137"/>
      <c r="H75" s="137"/>
      <c r="I75" s="138"/>
      <c r="J75" s="138"/>
      <c r="K75" s="138"/>
      <c r="L75" s="138"/>
      <c r="M75" s="138"/>
      <c r="N75" s="138"/>
      <c r="O75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</row>
    <row r="76" spans="1:37" ht="47.25" customHeight="1">
      <c r="A76" s="27" t="s">
        <v>376</v>
      </c>
      <c r="B76" s="28" t="s">
        <v>106</v>
      </c>
      <c r="C76" s="33">
        <v>800</v>
      </c>
      <c r="D76" s="51">
        <v>20022</v>
      </c>
      <c r="E76" s="51"/>
      <c r="F76" s="31"/>
      <c r="G76" s="31"/>
      <c r="H76" s="31"/>
      <c r="P76" s="66"/>
      <c r="Q76" s="66"/>
      <c r="R76" s="66"/>
      <c r="S76" s="66"/>
      <c r="T76" s="66"/>
      <c r="U76" s="66"/>
      <c r="V76" s="66"/>
      <c r="W76" s="66"/>
      <c r="X76" s="66"/>
      <c r="Y76" s="180"/>
      <c r="Z76" s="66"/>
      <c r="AA76" s="66"/>
      <c r="AB76" s="66"/>
      <c r="AC76" s="66"/>
      <c r="AD76" s="66"/>
      <c r="AF76" s="66"/>
      <c r="AG76" s="66"/>
      <c r="AH76" s="66"/>
      <c r="AI76" s="66"/>
      <c r="AJ76" s="66"/>
      <c r="AK76" s="66"/>
    </row>
    <row r="77" spans="1:37" ht="25.5" customHeight="1">
      <c r="A77" s="29" t="s">
        <v>110</v>
      </c>
      <c r="B77" s="28" t="s">
        <v>109</v>
      </c>
      <c r="C77" s="33"/>
      <c r="D77" s="51">
        <f>SUM(D78)</f>
        <v>937917</v>
      </c>
      <c r="E77" s="51"/>
      <c r="F77" s="31"/>
      <c r="G77" s="31"/>
      <c r="H77" s="31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F77" s="66"/>
      <c r="AG77" s="66"/>
      <c r="AH77" s="66"/>
      <c r="AI77" s="66"/>
      <c r="AJ77" s="66"/>
      <c r="AK77" s="66"/>
    </row>
    <row r="78" spans="1:37" ht="76.5">
      <c r="A78" s="3" t="s">
        <v>377</v>
      </c>
      <c r="B78" s="28" t="s">
        <v>109</v>
      </c>
      <c r="C78" s="33">
        <v>100</v>
      </c>
      <c r="D78" s="51">
        <v>937917</v>
      </c>
      <c r="E78" s="51"/>
      <c r="F78" s="31"/>
      <c r="G78" s="31"/>
      <c r="H78" s="31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F78" s="66"/>
      <c r="AG78" s="66"/>
      <c r="AH78" s="66"/>
      <c r="AI78" s="66"/>
      <c r="AJ78" s="66"/>
      <c r="AK78" s="66"/>
    </row>
    <row r="79" spans="1:37" ht="37.5" customHeight="1">
      <c r="A79" s="82" t="s">
        <v>111</v>
      </c>
      <c r="B79" s="72" t="s">
        <v>112</v>
      </c>
      <c r="C79" s="72"/>
      <c r="D79" s="74">
        <f>SUM(D80)</f>
        <v>10000</v>
      </c>
      <c r="E79" s="74"/>
      <c r="F79" s="31"/>
      <c r="G79" s="31"/>
      <c r="H79" s="31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F79" s="66"/>
      <c r="AG79" s="66"/>
      <c r="AH79" s="66"/>
      <c r="AI79" s="66"/>
      <c r="AJ79" s="66"/>
      <c r="AK79" s="66"/>
    </row>
    <row r="80" spans="1:37" ht="42.75" customHeight="1">
      <c r="A80" s="82" t="s">
        <v>378</v>
      </c>
      <c r="B80" s="72" t="s">
        <v>112</v>
      </c>
      <c r="C80" s="72">
        <v>800</v>
      </c>
      <c r="D80" s="74">
        <v>10000</v>
      </c>
      <c r="E80" s="74"/>
      <c r="F80" s="31"/>
      <c r="G80" s="31"/>
      <c r="H80" s="31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F80" s="66"/>
      <c r="AG80" s="66"/>
      <c r="AH80" s="66"/>
      <c r="AI80" s="66"/>
      <c r="AJ80" s="66"/>
      <c r="AK80" s="66"/>
    </row>
    <row r="81" spans="1:37" ht="47.25" customHeight="1">
      <c r="A81" s="29" t="s">
        <v>113</v>
      </c>
      <c r="B81" s="41" t="s">
        <v>49</v>
      </c>
      <c r="C81" s="33"/>
      <c r="D81" s="51">
        <f>SUM(D83)</f>
        <v>15000</v>
      </c>
      <c r="E81" s="51"/>
      <c r="F81" s="31"/>
      <c r="G81" s="31"/>
      <c r="H81" s="31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F81" s="66"/>
      <c r="AG81" s="66"/>
      <c r="AH81" s="66"/>
      <c r="AI81" s="66"/>
      <c r="AJ81" s="66"/>
      <c r="AK81" s="66"/>
    </row>
    <row r="82" spans="1:37" ht="25.5" customHeight="1">
      <c r="A82" s="27" t="s">
        <v>114</v>
      </c>
      <c r="B82" s="41" t="s">
        <v>50</v>
      </c>
      <c r="C82" s="33"/>
      <c r="D82" s="51">
        <f>SUM(D83)</f>
        <v>15000</v>
      </c>
      <c r="E82" s="51"/>
      <c r="F82" s="31"/>
      <c r="G82" s="31"/>
      <c r="H82" s="31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F82" s="66"/>
      <c r="AG82" s="66"/>
      <c r="AH82" s="66"/>
      <c r="AI82" s="66"/>
      <c r="AJ82" s="66"/>
      <c r="AK82" s="66"/>
    </row>
    <row r="83" spans="1:37" ht="47.25" customHeight="1">
      <c r="A83" s="82" t="s">
        <v>116</v>
      </c>
      <c r="B83" s="28" t="s">
        <v>115</v>
      </c>
      <c r="C83" s="33"/>
      <c r="D83" s="51">
        <f>SUM(D84)</f>
        <v>15000</v>
      </c>
      <c r="E83" s="51"/>
      <c r="F83" s="31"/>
      <c r="G83" s="31"/>
      <c r="H83" s="31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F83" s="66"/>
      <c r="AG83" s="66"/>
      <c r="AH83" s="66"/>
      <c r="AI83" s="66"/>
      <c r="AJ83" s="66"/>
      <c r="AK83" s="66"/>
    </row>
    <row r="84" spans="1:37" ht="39" customHeight="1">
      <c r="A84" s="27" t="s">
        <v>380</v>
      </c>
      <c r="B84" s="28" t="s">
        <v>115</v>
      </c>
      <c r="C84" s="33">
        <v>200</v>
      </c>
      <c r="D84" s="51">
        <v>15000</v>
      </c>
      <c r="E84" s="51"/>
      <c r="F84" s="31"/>
      <c r="G84" s="31"/>
      <c r="H84" s="31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F84" s="66"/>
      <c r="AG84" s="66"/>
      <c r="AH84" s="66"/>
      <c r="AI84" s="66"/>
      <c r="AJ84" s="66"/>
      <c r="AK84" s="66"/>
    </row>
    <row r="85" spans="1:37" ht="65.25" customHeight="1">
      <c r="A85" s="241" t="s">
        <v>184</v>
      </c>
      <c r="B85" s="242" t="s">
        <v>183</v>
      </c>
      <c r="C85" s="239"/>
      <c r="D85" s="243">
        <f>D86</f>
        <v>0</v>
      </c>
      <c r="E85" s="243"/>
      <c r="F85" s="31"/>
      <c r="G85" s="31"/>
      <c r="H85" s="31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F85" s="66"/>
      <c r="AG85" s="66"/>
      <c r="AH85" s="66"/>
      <c r="AI85" s="66"/>
      <c r="AJ85" s="66"/>
      <c r="AK85" s="66"/>
    </row>
    <row r="86" spans="1:37" ht="42.75" customHeight="1">
      <c r="A86" s="76" t="s">
        <v>185</v>
      </c>
      <c r="B86" s="61" t="s">
        <v>186</v>
      </c>
      <c r="C86" s="62"/>
      <c r="D86" s="63">
        <f>SUM(D87)</f>
        <v>0</v>
      </c>
      <c r="E86" s="63">
        <f>SUM(E87:E88)</f>
        <v>0</v>
      </c>
      <c r="F86" s="31"/>
      <c r="G86" s="31"/>
      <c r="H86" s="31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F86" s="66"/>
      <c r="AG86" s="66"/>
      <c r="AH86" s="66"/>
      <c r="AI86" s="66"/>
      <c r="AJ86" s="66"/>
      <c r="AK86" s="66"/>
    </row>
    <row r="87" spans="1:37" ht="36" customHeight="1">
      <c r="A87" s="29" t="s">
        <v>188</v>
      </c>
      <c r="B87" s="28" t="s">
        <v>187</v>
      </c>
      <c r="C87" s="33"/>
      <c r="D87" s="51">
        <f>SUM(D88)</f>
        <v>0</v>
      </c>
      <c r="E87" s="51"/>
      <c r="F87" s="31"/>
      <c r="G87" s="31"/>
      <c r="H87" s="31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F87" s="66"/>
      <c r="AG87" s="66"/>
      <c r="AH87" s="66"/>
      <c r="AI87" s="66"/>
      <c r="AJ87" s="66"/>
      <c r="AK87" s="66"/>
    </row>
    <row r="88" spans="1:37" ht="65.25" customHeight="1">
      <c r="A88" s="44" t="s">
        <v>381</v>
      </c>
      <c r="B88" s="28" t="s">
        <v>187</v>
      </c>
      <c r="C88" s="33">
        <v>200</v>
      </c>
      <c r="D88" s="51"/>
      <c r="E88" s="51"/>
      <c r="F88" s="31"/>
      <c r="G88" s="31"/>
      <c r="H88" s="31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F88" s="66"/>
      <c r="AG88" s="66"/>
      <c r="AH88" s="66"/>
      <c r="AI88" s="66"/>
      <c r="AJ88" s="66"/>
      <c r="AK88" s="66"/>
    </row>
    <row r="89" spans="1:37" ht="25.5">
      <c r="A89" s="135" t="s">
        <v>117</v>
      </c>
      <c r="B89" s="100" t="s">
        <v>118</v>
      </c>
      <c r="C89" s="100"/>
      <c r="D89" s="131">
        <f>SUM(D90+D102+D107+D108)</f>
        <v>637075.33</v>
      </c>
      <c r="E89" s="131">
        <f>SUM(E94+E100+E102)</f>
        <v>0</v>
      </c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F89" s="66"/>
      <c r="AG89" s="66"/>
      <c r="AH89" s="66"/>
      <c r="AI89" s="66"/>
      <c r="AJ89" s="66"/>
      <c r="AK89" s="66"/>
    </row>
    <row r="90" spans="1:37" ht="12.75">
      <c r="A90" s="6" t="s">
        <v>120</v>
      </c>
      <c r="B90" s="5" t="s">
        <v>119</v>
      </c>
      <c r="C90" s="34"/>
      <c r="D90" s="52">
        <f>SUM(D92+D94+D96+D98+D100+D101)</f>
        <v>340046.68</v>
      </c>
      <c r="E90" s="52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F90" s="66"/>
      <c r="AG90" s="66"/>
      <c r="AH90" s="66"/>
      <c r="AI90" s="66"/>
      <c r="AJ90" s="66"/>
      <c r="AK90" s="66"/>
    </row>
    <row r="91" spans="1:37" ht="102">
      <c r="A91" s="215" t="s">
        <v>122</v>
      </c>
      <c r="B91" s="5" t="s">
        <v>121</v>
      </c>
      <c r="C91" s="34"/>
      <c r="D91" s="52">
        <f>SUM(D92)</f>
        <v>220435.68</v>
      </c>
      <c r="E91" s="52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F91" s="66"/>
      <c r="AG91" s="66"/>
      <c r="AH91" s="66"/>
      <c r="AI91" s="66"/>
      <c r="AJ91" s="66"/>
      <c r="AK91" s="66"/>
    </row>
    <row r="92" spans="1:37" ht="114.75">
      <c r="A92" s="215" t="s">
        <v>382</v>
      </c>
      <c r="B92" s="5" t="s">
        <v>121</v>
      </c>
      <c r="C92" s="34">
        <v>300</v>
      </c>
      <c r="D92" s="52">
        <v>220435.68</v>
      </c>
      <c r="E92" s="52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F92" s="66"/>
      <c r="AG92" s="66"/>
      <c r="AH92" s="66"/>
      <c r="AI92" s="66"/>
      <c r="AJ92" s="66"/>
      <c r="AK92" s="66"/>
    </row>
    <row r="93" spans="1:37" ht="102">
      <c r="A93" s="82" t="s">
        <v>383</v>
      </c>
      <c r="B93" s="5" t="s">
        <v>161</v>
      </c>
      <c r="C93" s="34"/>
      <c r="D93" s="52">
        <f>SUM(D94)</f>
        <v>54526</v>
      </c>
      <c r="E93" s="52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F93" s="66"/>
      <c r="AG93" s="66"/>
      <c r="AH93" s="66"/>
      <c r="AI93" s="66"/>
      <c r="AJ93" s="66"/>
      <c r="AK93" s="66"/>
    </row>
    <row r="94" spans="1:37" ht="127.5">
      <c r="A94" s="27" t="s">
        <v>384</v>
      </c>
      <c r="B94" s="5" t="s">
        <v>161</v>
      </c>
      <c r="C94" s="34">
        <v>200</v>
      </c>
      <c r="D94" s="52">
        <v>54526</v>
      </c>
      <c r="E94" s="52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F94" s="66"/>
      <c r="AG94" s="66"/>
      <c r="AH94" s="66"/>
      <c r="AI94" s="66"/>
      <c r="AJ94" s="66"/>
      <c r="AK94" s="66"/>
    </row>
    <row r="95" spans="1:5" ht="153">
      <c r="A95" s="163" t="s">
        <v>385</v>
      </c>
      <c r="B95" s="5" t="s">
        <v>197</v>
      </c>
      <c r="C95" s="34"/>
      <c r="D95" s="52"/>
      <c r="E95" s="52"/>
    </row>
    <row r="96" spans="1:5" ht="165.75">
      <c r="A96" s="125" t="s">
        <v>198</v>
      </c>
      <c r="B96" s="5" t="s">
        <v>197</v>
      </c>
      <c r="C96" s="34">
        <v>800</v>
      </c>
      <c r="D96" s="52">
        <v>3000</v>
      </c>
      <c r="E96" s="52"/>
    </row>
    <row r="97" spans="1:5" ht="89.25">
      <c r="A97" s="82" t="s">
        <v>205</v>
      </c>
      <c r="B97" s="5" t="s">
        <v>202</v>
      </c>
      <c r="C97" s="34"/>
      <c r="D97" s="52"/>
      <c r="E97" s="52"/>
    </row>
    <row r="98" spans="1:5" ht="102">
      <c r="A98" s="82" t="s">
        <v>386</v>
      </c>
      <c r="B98" s="5" t="s">
        <v>202</v>
      </c>
      <c r="C98" s="34">
        <v>800</v>
      </c>
      <c r="D98" s="52">
        <v>5000</v>
      </c>
      <c r="E98" s="52"/>
    </row>
    <row r="99" spans="1:5" ht="89.25">
      <c r="A99" s="82" t="s">
        <v>220</v>
      </c>
      <c r="B99" s="5" t="s">
        <v>203</v>
      </c>
      <c r="C99" s="34"/>
      <c r="D99" s="52">
        <f>SUM(D100)</f>
        <v>19085</v>
      </c>
      <c r="E99" s="52"/>
    </row>
    <row r="100" spans="1:5" ht="114.75">
      <c r="A100" s="82" t="s">
        <v>387</v>
      </c>
      <c r="B100" s="5" t="s">
        <v>203</v>
      </c>
      <c r="C100" s="34"/>
      <c r="D100" s="52">
        <v>19085</v>
      </c>
      <c r="E100" s="52"/>
    </row>
    <row r="101" spans="1:5" ht="102">
      <c r="A101" s="82" t="s">
        <v>206</v>
      </c>
      <c r="B101" s="5" t="s">
        <v>204</v>
      </c>
      <c r="C101" s="34"/>
      <c r="D101" s="52">
        <v>38000</v>
      </c>
      <c r="E101" s="52"/>
    </row>
    <row r="102" spans="1:5" ht="38.25">
      <c r="A102" s="82" t="s">
        <v>123</v>
      </c>
      <c r="B102" s="5" t="s">
        <v>124</v>
      </c>
      <c r="C102" s="34"/>
      <c r="D102" s="52">
        <f>SUM(D103)</f>
        <v>246500</v>
      </c>
      <c r="E102" s="52">
        <f>SUM(E103+E107+E108)</f>
        <v>0</v>
      </c>
    </row>
    <row r="103" spans="1:5" ht="12.75">
      <c r="A103" s="6" t="s">
        <v>120</v>
      </c>
      <c r="B103" s="5" t="s">
        <v>125</v>
      </c>
      <c r="C103" s="34"/>
      <c r="D103" s="52">
        <f>SUM(D104)</f>
        <v>246500</v>
      </c>
      <c r="E103" s="52">
        <f>SUM(E105+E106)</f>
        <v>0</v>
      </c>
    </row>
    <row r="104" spans="1:5" ht="76.5">
      <c r="A104" s="30" t="s">
        <v>127</v>
      </c>
      <c r="B104" s="5" t="s">
        <v>126</v>
      </c>
      <c r="C104" s="34"/>
      <c r="D104" s="52">
        <f>SUM(D105:D106)</f>
        <v>246500</v>
      </c>
      <c r="E104" s="52"/>
    </row>
    <row r="105" spans="1:5" ht="127.5">
      <c r="A105" s="3" t="s">
        <v>388</v>
      </c>
      <c r="B105" s="5" t="s">
        <v>126</v>
      </c>
      <c r="C105" s="34">
        <v>100</v>
      </c>
      <c r="D105" s="52">
        <v>246500</v>
      </c>
      <c r="E105" s="52"/>
    </row>
    <row r="106" spans="1:5" ht="89.25">
      <c r="A106" s="44" t="s">
        <v>389</v>
      </c>
      <c r="B106" s="5" t="s">
        <v>126</v>
      </c>
      <c r="C106" s="34">
        <v>200</v>
      </c>
      <c r="D106" s="52"/>
      <c r="E106" s="52"/>
    </row>
    <row r="107" spans="1:5" ht="63.75">
      <c r="A107" s="43" t="s">
        <v>449</v>
      </c>
      <c r="B107" s="5" t="s">
        <v>522</v>
      </c>
      <c r="C107" s="34">
        <v>500</v>
      </c>
      <c r="D107" s="52">
        <v>49955</v>
      </c>
      <c r="E107" s="52"/>
    </row>
    <row r="108" spans="1:5" ht="51">
      <c r="A108" s="43" t="s">
        <v>450</v>
      </c>
      <c r="B108" s="5" t="s">
        <v>523</v>
      </c>
      <c r="C108" s="34">
        <v>500</v>
      </c>
      <c r="D108" s="52">
        <v>573.65</v>
      </c>
      <c r="E108" s="52"/>
    </row>
    <row r="109" spans="1:7" ht="12.75">
      <c r="A109" s="37" t="s">
        <v>25</v>
      </c>
      <c r="B109" s="35"/>
      <c r="C109" s="36"/>
      <c r="D109" s="53">
        <f>SUM(D15+D20+D43+D65+D47+D69+D89)</f>
        <v>10759113.31</v>
      </c>
      <c r="E109" s="53">
        <f>SUM(E16+E20+E43+E47+E65+E70+E86+E89)</f>
        <v>0</v>
      </c>
      <c r="G109" s="245"/>
    </row>
    <row r="110" spans="1:5" ht="12.75">
      <c r="A110" s="54" t="s">
        <v>2</v>
      </c>
      <c r="B110" s="7"/>
      <c r="C110" s="7"/>
      <c r="D110" s="38" t="s">
        <v>51</v>
      </c>
      <c r="E110" s="38" t="s">
        <v>51</v>
      </c>
    </row>
  </sheetData>
  <sheetProtection/>
  <mergeCells count="4">
    <mergeCell ref="A10:D10"/>
    <mergeCell ref="A3:E7"/>
    <mergeCell ref="D2:E2"/>
    <mergeCell ref="B8:E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58">
      <selection activeCell="E49" sqref="E49"/>
    </sheetView>
  </sheetViews>
  <sheetFormatPr defaultColWidth="9.00390625" defaultRowHeight="12.75"/>
  <cols>
    <col min="1" max="1" width="46.625" style="0" customWidth="1"/>
    <col min="2" max="2" width="13.75390625" style="0" customWidth="1"/>
    <col min="4" max="4" width="16.625" style="0" customWidth="1"/>
    <col min="5" max="5" width="17.75390625" style="0" customWidth="1"/>
  </cols>
  <sheetData>
    <row r="1" spans="1:5" ht="12.75">
      <c r="A1" s="252" t="s">
        <v>28</v>
      </c>
      <c r="B1" s="252"/>
      <c r="C1" s="252"/>
      <c r="D1" s="252"/>
      <c r="E1" s="252"/>
    </row>
    <row r="2" spans="1:5" ht="12.75">
      <c r="A2" s="252" t="s">
        <v>282</v>
      </c>
      <c r="B2" s="252"/>
      <c r="C2" s="252"/>
      <c r="D2" s="252"/>
      <c r="E2" s="252"/>
    </row>
    <row r="3" spans="1:5" ht="12.75">
      <c r="A3" s="252" t="s">
        <v>56</v>
      </c>
      <c r="B3" s="252"/>
      <c r="C3" s="252"/>
      <c r="D3" s="252"/>
      <c r="E3" s="252"/>
    </row>
    <row r="4" spans="1:5" ht="12.75">
      <c r="A4" s="252" t="s">
        <v>500</v>
      </c>
      <c r="B4" s="252"/>
      <c r="C4" s="252"/>
      <c r="D4" s="252"/>
      <c r="E4" s="252"/>
    </row>
    <row r="5" spans="1:5" ht="12.75">
      <c r="A5" s="252" t="s">
        <v>501</v>
      </c>
      <c r="B5" s="252"/>
      <c r="C5" s="252"/>
      <c r="D5" s="252"/>
      <c r="E5" s="252"/>
    </row>
    <row r="8" spans="1:5" ht="52.5" customHeight="1">
      <c r="A8" s="258" t="s">
        <v>285</v>
      </c>
      <c r="B8" s="258"/>
      <c r="C8" s="258"/>
      <c r="D8" s="258"/>
      <c r="E8" s="258"/>
    </row>
    <row r="12" spans="1:5" ht="38.25">
      <c r="A12" s="28" t="s">
        <v>0</v>
      </c>
      <c r="B12" s="5" t="s">
        <v>23</v>
      </c>
      <c r="C12" s="5" t="s">
        <v>24</v>
      </c>
      <c r="D12" s="5" t="s">
        <v>443</v>
      </c>
      <c r="E12" s="5" t="s">
        <v>502</v>
      </c>
    </row>
    <row r="13" spans="1:5" ht="39" customHeight="1">
      <c r="A13" s="32" t="s">
        <v>64</v>
      </c>
      <c r="B13" s="38" t="s">
        <v>36</v>
      </c>
      <c r="C13" s="39"/>
      <c r="D13" s="46">
        <f>D14</f>
        <v>114000</v>
      </c>
      <c r="E13" s="46">
        <f>E14</f>
        <v>114000</v>
      </c>
    </row>
    <row r="14" spans="1:5" ht="38.25" customHeight="1">
      <c r="A14" s="60" t="s">
        <v>69</v>
      </c>
      <c r="B14" s="61" t="s">
        <v>37</v>
      </c>
      <c r="C14" s="62"/>
      <c r="D14" s="63">
        <f>SUM(D15)</f>
        <v>114000</v>
      </c>
      <c r="E14" s="63">
        <f>SUM(E15)</f>
        <v>114000</v>
      </c>
    </row>
    <row r="15" spans="1:5" ht="39.75" customHeight="1">
      <c r="A15" s="55" t="s">
        <v>65</v>
      </c>
      <c r="B15" s="39" t="s">
        <v>38</v>
      </c>
      <c r="C15" s="33"/>
      <c r="D15" s="51">
        <f>D16</f>
        <v>114000</v>
      </c>
      <c r="E15" s="51">
        <f>E16</f>
        <v>114000</v>
      </c>
    </row>
    <row r="16" spans="1:5" ht="29.25" customHeight="1">
      <c r="A16" s="29" t="s">
        <v>70</v>
      </c>
      <c r="B16" s="41" t="s">
        <v>66</v>
      </c>
      <c r="C16" s="33"/>
      <c r="D16" s="51">
        <f>D17</f>
        <v>114000</v>
      </c>
      <c r="E16" s="51">
        <f>E17</f>
        <v>114000</v>
      </c>
    </row>
    <row r="17" spans="1:5" ht="44.25" customHeight="1">
      <c r="A17" s="4" t="s">
        <v>390</v>
      </c>
      <c r="B17" s="41" t="s">
        <v>66</v>
      </c>
      <c r="C17" s="33">
        <v>200</v>
      </c>
      <c r="D17" s="51">
        <v>114000</v>
      </c>
      <c r="E17" s="51">
        <v>114000</v>
      </c>
    </row>
    <row r="18" spans="1:5" ht="46.5" customHeight="1">
      <c r="A18" s="56" t="s">
        <v>67</v>
      </c>
      <c r="B18" s="39" t="s">
        <v>40</v>
      </c>
      <c r="C18" s="39"/>
      <c r="D18" s="58">
        <f>SUM(D19+D23+D27+D31)</f>
        <v>934965.58</v>
      </c>
      <c r="E18" s="58">
        <f>SUM(E19+E23+E27+E31)</f>
        <v>1014887.83</v>
      </c>
    </row>
    <row r="19" spans="1:5" ht="55.5" customHeight="1">
      <c r="A19" s="77" t="s">
        <v>68</v>
      </c>
      <c r="B19" s="78" t="s">
        <v>39</v>
      </c>
      <c r="C19" s="79"/>
      <c r="D19" s="80">
        <f>D20</f>
        <v>900000</v>
      </c>
      <c r="E19" s="80">
        <f>E20</f>
        <v>900000</v>
      </c>
    </row>
    <row r="20" spans="1:5" ht="27.75" customHeight="1">
      <c r="A20" s="73" t="s">
        <v>71</v>
      </c>
      <c r="B20" s="72" t="s">
        <v>72</v>
      </c>
      <c r="C20" s="72"/>
      <c r="D20" s="74">
        <f>SUM(D21)</f>
        <v>900000</v>
      </c>
      <c r="E20" s="74">
        <f>SUM(E21)</f>
        <v>900000</v>
      </c>
    </row>
    <row r="21" spans="1:5" ht="31.5" customHeight="1">
      <c r="A21" s="73" t="s">
        <v>73</v>
      </c>
      <c r="B21" s="72" t="s">
        <v>74</v>
      </c>
      <c r="C21" s="33"/>
      <c r="D21" s="51">
        <f>SUM(D22)</f>
        <v>900000</v>
      </c>
      <c r="E21" s="51">
        <f>SUM(E22)</f>
        <v>900000</v>
      </c>
    </row>
    <row r="22" spans="1:5" ht="57" customHeight="1">
      <c r="A22" s="4" t="s">
        <v>391</v>
      </c>
      <c r="B22" s="72" t="s">
        <v>74</v>
      </c>
      <c r="C22" s="33">
        <v>200</v>
      </c>
      <c r="D22" s="51">
        <v>900000</v>
      </c>
      <c r="E22" s="51">
        <v>900000</v>
      </c>
    </row>
    <row r="23" spans="1:5" ht="83.25" customHeight="1">
      <c r="A23" s="76" t="s">
        <v>167</v>
      </c>
      <c r="B23" s="61" t="s">
        <v>75</v>
      </c>
      <c r="C23" s="62"/>
      <c r="D23" s="63">
        <f>SUM(D24)</f>
        <v>34965.58</v>
      </c>
      <c r="E23" s="63">
        <f>SUM(E24)</f>
        <v>114887.83</v>
      </c>
    </row>
    <row r="24" spans="1:5" ht="48" customHeight="1">
      <c r="A24" s="55" t="s">
        <v>165</v>
      </c>
      <c r="B24" s="39" t="s">
        <v>76</v>
      </c>
      <c r="C24" s="39"/>
      <c r="D24" s="58">
        <f>D25</f>
        <v>34965.58</v>
      </c>
      <c r="E24" s="58">
        <f>E25</f>
        <v>114887.83</v>
      </c>
    </row>
    <row r="25" spans="1:5" ht="24.75" customHeight="1">
      <c r="A25" s="29" t="s">
        <v>77</v>
      </c>
      <c r="B25" s="28" t="s">
        <v>78</v>
      </c>
      <c r="C25" s="33"/>
      <c r="D25" s="51">
        <f>SUM(D26)</f>
        <v>34965.58</v>
      </c>
      <c r="E25" s="51">
        <f>E26</f>
        <v>114887.83</v>
      </c>
    </row>
    <row r="26" spans="1:5" ht="44.25" customHeight="1">
      <c r="A26" s="27" t="s">
        <v>392</v>
      </c>
      <c r="B26" s="28" t="s">
        <v>78</v>
      </c>
      <c r="C26" s="33">
        <v>200</v>
      </c>
      <c r="D26" s="51">
        <v>34965.58</v>
      </c>
      <c r="E26" s="51">
        <v>114887.83</v>
      </c>
    </row>
    <row r="27" spans="1:5" s="134" customFormat="1" ht="67.5" customHeight="1">
      <c r="A27" s="224" t="s">
        <v>171</v>
      </c>
      <c r="B27" s="81" t="s">
        <v>172</v>
      </c>
      <c r="C27" s="79"/>
      <c r="D27" s="225">
        <f>SUM(D28)</f>
        <v>0</v>
      </c>
      <c r="E27" s="225">
        <f>SUM(E28)</f>
        <v>0</v>
      </c>
    </row>
    <row r="28" spans="1:5" s="59" customFormat="1" ht="42.75" customHeight="1">
      <c r="A28" s="55" t="s">
        <v>174</v>
      </c>
      <c r="B28" s="39" t="s">
        <v>173</v>
      </c>
      <c r="C28" s="39"/>
      <c r="D28" s="58">
        <f>D29</f>
        <v>0</v>
      </c>
      <c r="E28" s="58">
        <f>E29</f>
        <v>0</v>
      </c>
    </row>
    <row r="29" spans="1:5" ht="30.75" customHeight="1">
      <c r="A29" s="29" t="s">
        <v>175</v>
      </c>
      <c r="B29" s="28" t="s">
        <v>176</v>
      </c>
      <c r="C29" s="33"/>
      <c r="D29" s="51">
        <f>D30</f>
        <v>0</v>
      </c>
      <c r="E29" s="51">
        <f>E30</f>
        <v>0</v>
      </c>
    </row>
    <row r="30" spans="1:5" ht="27" customHeight="1">
      <c r="A30" s="27" t="s">
        <v>393</v>
      </c>
      <c r="B30" s="28" t="s">
        <v>176</v>
      </c>
      <c r="C30" s="33">
        <v>200</v>
      </c>
      <c r="D30" s="51"/>
      <c r="E30" s="51"/>
    </row>
    <row r="31" spans="1:5" s="134" customFormat="1" ht="67.5" customHeight="1">
      <c r="A31" s="224" t="s">
        <v>177</v>
      </c>
      <c r="B31" s="81" t="s">
        <v>180</v>
      </c>
      <c r="C31" s="79"/>
      <c r="D31" s="225">
        <f>SUM(D32)</f>
        <v>0</v>
      </c>
      <c r="E31" s="225">
        <f>SUM(E32)</f>
        <v>0</v>
      </c>
    </row>
    <row r="32" spans="1:5" s="59" customFormat="1" ht="42.75" customHeight="1">
      <c r="A32" s="55" t="s">
        <v>178</v>
      </c>
      <c r="B32" s="39" t="s">
        <v>181</v>
      </c>
      <c r="C32" s="39"/>
      <c r="D32" s="58">
        <f>D33</f>
        <v>0</v>
      </c>
      <c r="E32" s="58">
        <f>E33</f>
        <v>0</v>
      </c>
    </row>
    <row r="33" spans="1:5" ht="30.75" customHeight="1">
      <c r="A33" s="29" t="s">
        <v>179</v>
      </c>
      <c r="B33" s="28" t="s">
        <v>182</v>
      </c>
      <c r="C33" s="33"/>
      <c r="D33" s="51">
        <f>D34</f>
        <v>0</v>
      </c>
      <c r="E33" s="51">
        <f>E34</f>
        <v>0</v>
      </c>
    </row>
    <row r="34" spans="1:5" ht="39.75" customHeight="1">
      <c r="A34" s="44" t="s">
        <v>394</v>
      </c>
      <c r="B34" s="28" t="s">
        <v>182</v>
      </c>
      <c r="C34" s="33">
        <v>200</v>
      </c>
      <c r="D34" s="51"/>
      <c r="E34" s="51"/>
    </row>
    <row r="35" spans="1:5" ht="48.75" customHeight="1">
      <c r="A35" s="128" t="s">
        <v>79</v>
      </c>
      <c r="B35" s="102" t="s">
        <v>41</v>
      </c>
      <c r="C35" s="79"/>
      <c r="D35" s="104">
        <f>D36</f>
        <v>10000</v>
      </c>
      <c r="E35" s="104">
        <f>E36</f>
        <v>10000</v>
      </c>
    </row>
    <row r="36" spans="1:5" ht="38.25" customHeight="1">
      <c r="A36" s="65" t="s">
        <v>82</v>
      </c>
      <c r="B36" s="61" t="s">
        <v>80</v>
      </c>
      <c r="C36" s="62"/>
      <c r="D36" s="63">
        <f aca="true" t="shared" si="0" ref="D36:E38">D37</f>
        <v>10000</v>
      </c>
      <c r="E36" s="63">
        <f t="shared" si="0"/>
        <v>10000</v>
      </c>
    </row>
    <row r="37" spans="1:5" ht="39" customHeight="1">
      <c r="A37" s="57" t="s">
        <v>83</v>
      </c>
      <c r="B37" s="39" t="s">
        <v>81</v>
      </c>
      <c r="C37" s="39"/>
      <c r="D37" s="58">
        <f t="shared" si="0"/>
        <v>10000</v>
      </c>
      <c r="E37" s="58">
        <f t="shared" si="0"/>
        <v>10000</v>
      </c>
    </row>
    <row r="38" spans="1:5" ht="31.5" customHeight="1">
      <c r="A38" s="43" t="s">
        <v>84</v>
      </c>
      <c r="B38" s="28" t="s">
        <v>85</v>
      </c>
      <c r="C38" s="33"/>
      <c r="D38" s="51">
        <f t="shared" si="0"/>
        <v>10000</v>
      </c>
      <c r="E38" s="51">
        <f t="shared" si="0"/>
        <v>10000</v>
      </c>
    </row>
    <row r="39" spans="1:5" ht="27.75" customHeight="1">
      <c r="A39" s="27" t="s">
        <v>363</v>
      </c>
      <c r="B39" s="28" t="s">
        <v>85</v>
      </c>
      <c r="C39" s="33">
        <v>200</v>
      </c>
      <c r="D39" s="51">
        <v>10000</v>
      </c>
      <c r="E39" s="51">
        <v>10000</v>
      </c>
    </row>
    <row r="40" spans="1:5" ht="57.75" customHeight="1">
      <c r="A40" s="99" t="s">
        <v>86</v>
      </c>
      <c r="B40" s="102" t="s">
        <v>42</v>
      </c>
      <c r="C40" s="103"/>
      <c r="D40" s="104">
        <f>SUM(D41+D50)</f>
        <v>3155925.09</v>
      </c>
      <c r="E40" s="104">
        <f>SUM(E41+E50)</f>
        <v>3255925.09</v>
      </c>
    </row>
    <row r="41" spans="1:5" ht="51" customHeight="1">
      <c r="A41" s="112" t="s">
        <v>87</v>
      </c>
      <c r="B41" s="115" t="s">
        <v>43</v>
      </c>
      <c r="C41" s="93"/>
      <c r="D41" s="127">
        <f>SUM(D42)</f>
        <v>3155925.09</v>
      </c>
      <c r="E41" s="127">
        <f>SUM(E42)</f>
        <v>3255925.09</v>
      </c>
    </row>
    <row r="42" spans="1:5" ht="65.25" customHeight="1">
      <c r="A42" s="55" t="s">
        <v>88</v>
      </c>
      <c r="B42" s="39" t="s">
        <v>44</v>
      </c>
      <c r="C42" s="39"/>
      <c r="D42" s="58">
        <f>SUM(D44+D47+D49)</f>
        <v>3155925.09</v>
      </c>
      <c r="E42" s="58">
        <f>SUM(E44+E47+E49)</f>
        <v>3255925.09</v>
      </c>
    </row>
    <row r="43" spans="1:5" ht="66" customHeight="1">
      <c r="A43" s="29" t="s">
        <v>89</v>
      </c>
      <c r="B43" s="28" t="s">
        <v>90</v>
      </c>
      <c r="C43" s="33"/>
      <c r="D43" s="51">
        <f>SUM(D44)</f>
        <v>2951605</v>
      </c>
      <c r="E43" s="51">
        <f>SUM(E44)</f>
        <v>2951605</v>
      </c>
    </row>
    <row r="44" spans="1:5" ht="99" customHeight="1">
      <c r="A44" s="29" t="s">
        <v>395</v>
      </c>
      <c r="B44" s="28" t="s">
        <v>90</v>
      </c>
      <c r="C44" s="33">
        <v>100</v>
      </c>
      <c r="D44" s="51">
        <v>2951605</v>
      </c>
      <c r="E44" s="51">
        <v>2951605</v>
      </c>
    </row>
    <row r="45" spans="1:5" ht="75.75" customHeight="1">
      <c r="A45" s="29" t="s">
        <v>93</v>
      </c>
      <c r="B45" s="28" t="s">
        <v>94</v>
      </c>
      <c r="C45" s="33"/>
      <c r="D45" s="51"/>
      <c r="E45" s="51"/>
    </row>
    <row r="46" spans="1:5" ht="129" customHeight="1">
      <c r="A46" s="29" t="s">
        <v>396</v>
      </c>
      <c r="B46" s="28" t="s">
        <v>94</v>
      </c>
      <c r="C46" s="33">
        <v>100</v>
      </c>
      <c r="D46" s="51"/>
      <c r="E46" s="51"/>
    </row>
    <row r="47" spans="1:5" ht="49.5" customHeight="1">
      <c r="A47" s="29" t="s">
        <v>91</v>
      </c>
      <c r="B47" s="28" t="s">
        <v>44</v>
      </c>
      <c r="C47" s="33"/>
      <c r="D47" s="51">
        <f>SUM(D48)</f>
        <v>198720.09</v>
      </c>
      <c r="E47" s="51">
        <f>SUM(E48)</f>
        <v>298720.09</v>
      </c>
    </row>
    <row r="48" spans="1:5" ht="78" customHeight="1">
      <c r="A48" s="27" t="s">
        <v>397</v>
      </c>
      <c r="B48" s="28" t="s">
        <v>92</v>
      </c>
      <c r="C48" s="33">
        <v>200</v>
      </c>
      <c r="D48" s="51">
        <v>198720.09</v>
      </c>
      <c r="E48" s="51">
        <v>298720.09</v>
      </c>
    </row>
    <row r="49" spans="1:5" ht="47.25" customHeight="1">
      <c r="A49" s="44" t="s">
        <v>398</v>
      </c>
      <c r="B49" s="28" t="s">
        <v>92</v>
      </c>
      <c r="C49" s="33">
        <v>800</v>
      </c>
      <c r="D49" s="51">
        <v>5600</v>
      </c>
      <c r="E49" s="51">
        <v>5600</v>
      </c>
    </row>
    <row r="50" spans="1:5" ht="63.75" customHeight="1">
      <c r="A50" s="216" t="s">
        <v>98</v>
      </c>
      <c r="B50" s="93" t="s">
        <v>95</v>
      </c>
      <c r="C50" s="93"/>
      <c r="D50" s="132">
        <f>SUM(D51)</f>
        <v>0</v>
      </c>
      <c r="E50" s="132">
        <f>SUM(E51)</f>
        <v>0</v>
      </c>
    </row>
    <row r="51" spans="1:5" ht="54.75" customHeight="1">
      <c r="A51" s="55" t="s">
        <v>97</v>
      </c>
      <c r="B51" s="39" t="s">
        <v>96</v>
      </c>
      <c r="C51" s="39"/>
      <c r="D51" s="58">
        <f>SUM(D52)</f>
        <v>0</v>
      </c>
      <c r="E51" s="58">
        <f>SUM(E52)</f>
        <v>0</v>
      </c>
    </row>
    <row r="52" spans="1:5" ht="54" customHeight="1">
      <c r="A52" s="29" t="s">
        <v>99</v>
      </c>
      <c r="B52" s="28" t="s">
        <v>100</v>
      </c>
      <c r="C52" s="33"/>
      <c r="D52" s="51">
        <f>D53</f>
        <v>0</v>
      </c>
      <c r="E52" s="51">
        <f>E53</f>
        <v>0</v>
      </c>
    </row>
    <row r="53" spans="1:5" ht="49.5" customHeight="1">
      <c r="A53" s="27" t="s">
        <v>399</v>
      </c>
      <c r="B53" s="28" t="s">
        <v>100</v>
      </c>
      <c r="C53" s="33">
        <v>200</v>
      </c>
      <c r="D53" s="51"/>
      <c r="E53" s="51"/>
    </row>
    <row r="54" spans="1:5" ht="27" customHeight="1">
      <c r="A54" s="126" t="s">
        <v>101</v>
      </c>
      <c r="B54" s="103" t="s">
        <v>45</v>
      </c>
      <c r="C54" s="103"/>
      <c r="D54" s="110">
        <f>SUM(D55)</f>
        <v>170016</v>
      </c>
      <c r="E54" s="110">
        <f>SUM(E55)</f>
        <v>170016</v>
      </c>
    </row>
    <row r="55" spans="1:5" ht="28.5" customHeight="1">
      <c r="A55" s="55" t="s">
        <v>102</v>
      </c>
      <c r="B55" s="28" t="s">
        <v>103</v>
      </c>
      <c r="C55" s="33"/>
      <c r="D55" s="51">
        <f>SUM(D56)</f>
        <v>170016</v>
      </c>
      <c r="E55" s="51">
        <f>SUM(E56)</f>
        <v>170016</v>
      </c>
    </row>
    <row r="56" spans="1:5" ht="26.25" customHeight="1">
      <c r="A56" s="29" t="s">
        <v>104</v>
      </c>
      <c r="B56" s="41" t="s">
        <v>105</v>
      </c>
      <c r="C56" s="33"/>
      <c r="D56" s="51">
        <f>D57</f>
        <v>170016</v>
      </c>
      <c r="E56" s="51">
        <f>E57</f>
        <v>170016</v>
      </c>
    </row>
    <row r="57" spans="1:5" ht="56.25" customHeight="1">
      <c r="A57" s="27" t="s">
        <v>400</v>
      </c>
      <c r="B57" s="41" t="s">
        <v>105</v>
      </c>
      <c r="C57" s="33">
        <v>200</v>
      </c>
      <c r="D57" s="51">
        <v>170016</v>
      </c>
      <c r="E57" s="51">
        <v>170016</v>
      </c>
    </row>
    <row r="58" spans="1:5" ht="45" customHeight="1">
      <c r="A58" s="32" t="s">
        <v>107</v>
      </c>
      <c r="B58" s="38" t="s">
        <v>46</v>
      </c>
      <c r="C58" s="39"/>
      <c r="D58" s="46">
        <f>D59</f>
        <v>3823102</v>
      </c>
      <c r="E58" s="46">
        <f>E59</f>
        <v>3827302</v>
      </c>
    </row>
    <row r="59" spans="1:5" s="59" customFormat="1" ht="57" customHeight="1">
      <c r="A59" s="60" t="s">
        <v>108</v>
      </c>
      <c r="B59" s="61" t="s">
        <v>47</v>
      </c>
      <c r="C59" s="62"/>
      <c r="D59" s="63">
        <f>SUM(D60+D70)</f>
        <v>3823102</v>
      </c>
      <c r="E59" s="63">
        <f>SUM(E60+E70)</f>
        <v>3827302</v>
      </c>
    </row>
    <row r="60" spans="1:5" ht="43.5" customHeight="1">
      <c r="A60" s="55" t="s">
        <v>379</v>
      </c>
      <c r="B60" s="39" t="s">
        <v>48</v>
      </c>
      <c r="C60" s="39"/>
      <c r="D60" s="58">
        <f>SUM(D65+D61+D68)</f>
        <v>3823102</v>
      </c>
      <c r="E60" s="58">
        <f>SUM(E65+E61+E68)</f>
        <v>3827302</v>
      </c>
    </row>
    <row r="61" spans="1:5" ht="72" customHeight="1">
      <c r="A61" s="29" t="s">
        <v>401</v>
      </c>
      <c r="B61" s="28" t="s">
        <v>106</v>
      </c>
      <c r="C61" s="33"/>
      <c r="D61" s="51">
        <f>SUM(D62+D63+D64)</f>
        <v>2875185</v>
      </c>
      <c r="E61" s="51">
        <f>SUM(E62+E63+E64+H60)</f>
        <v>2879385</v>
      </c>
    </row>
    <row r="62" spans="1:5" ht="49.5" customHeight="1">
      <c r="A62" s="3" t="s">
        <v>402</v>
      </c>
      <c r="B62" s="28" t="s">
        <v>106</v>
      </c>
      <c r="C62" s="33">
        <v>100</v>
      </c>
      <c r="D62" s="51">
        <v>2794484</v>
      </c>
      <c r="E62" s="51">
        <v>2794484</v>
      </c>
    </row>
    <row r="63" spans="1:5" ht="51" customHeight="1">
      <c r="A63" s="27" t="s">
        <v>403</v>
      </c>
      <c r="B63" s="28" t="s">
        <v>106</v>
      </c>
      <c r="C63" s="33">
        <v>200</v>
      </c>
      <c r="D63" s="51">
        <v>60679</v>
      </c>
      <c r="E63" s="51">
        <v>64879</v>
      </c>
    </row>
    <row r="64" spans="1:5" s="59" customFormat="1" ht="46.5" customHeight="1">
      <c r="A64" s="27" t="s">
        <v>404</v>
      </c>
      <c r="B64" s="28" t="s">
        <v>106</v>
      </c>
      <c r="C64" s="33">
        <v>800</v>
      </c>
      <c r="D64" s="51">
        <v>20022</v>
      </c>
      <c r="E64" s="51">
        <v>20022</v>
      </c>
    </row>
    <row r="65" spans="1:5" ht="63.75" customHeight="1">
      <c r="A65" s="29" t="s">
        <v>110</v>
      </c>
      <c r="B65" s="28" t="s">
        <v>109</v>
      </c>
      <c r="C65" s="33"/>
      <c r="D65" s="51">
        <f>SUM(D66)</f>
        <v>937917</v>
      </c>
      <c r="E65" s="51">
        <f>SUM(E66)</f>
        <v>937917</v>
      </c>
    </row>
    <row r="66" spans="1:5" ht="69.75" customHeight="1">
      <c r="A66" s="3" t="s">
        <v>405</v>
      </c>
      <c r="B66" s="28" t="s">
        <v>109</v>
      </c>
      <c r="C66" s="33">
        <v>100</v>
      </c>
      <c r="D66" s="51">
        <v>937917</v>
      </c>
      <c r="E66" s="51">
        <v>937917</v>
      </c>
    </row>
    <row r="67" spans="1:5" ht="59.25" customHeight="1">
      <c r="A67" s="82" t="s">
        <v>111</v>
      </c>
      <c r="B67" s="72" t="s">
        <v>112</v>
      </c>
      <c r="C67" s="72"/>
      <c r="D67" s="74">
        <f>SUM(D68)</f>
        <v>10000</v>
      </c>
      <c r="E67" s="74">
        <f>SUM(E68)</f>
        <v>10000</v>
      </c>
    </row>
    <row r="68" spans="1:5" s="59" customFormat="1" ht="45" customHeight="1">
      <c r="A68" s="82" t="s">
        <v>406</v>
      </c>
      <c r="B68" s="72" t="s">
        <v>112</v>
      </c>
      <c r="C68" s="72">
        <v>800</v>
      </c>
      <c r="D68" s="74">
        <v>10000</v>
      </c>
      <c r="E68" s="74">
        <v>10000</v>
      </c>
    </row>
    <row r="69" spans="1:5" ht="42.75" customHeight="1">
      <c r="A69" s="29" t="s">
        <v>113</v>
      </c>
      <c r="B69" s="41" t="s">
        <v>49</v>
      </c>
      <c r="C69" s="33"/>
      <c r="D69" s="51">
        <f>D70</f>
        <v>0</v>
      </c>
      <c r="E69" s="51">
        <f>E70</f>
        <v>0</v>
      </c>
    </row>
    <row r="70" spans="1:5" s="59" customFormat="1" ht="25.5">
      <c r="A70" s="50" t="s">
        <v>114</v>
      </c>
      <c r="B70" s="41" t="s">
        <v>50</v>
      </c>
      <c r="C70" s="33"/>
      <c r="D70" s="51"/>
      <c r="E70" s="51"/>
    </row>
    <row r="71" spans="1:5" s="134" customFormat="1" ht="36.75" customHeight="1">
      <c r="A71" s="216" t="s">
        <v>116</v>
      </c>
      <c r="B71" s="115" t="s">
        <v>115</v>
      </c>
      <c r="C71" s="93"/>
      <c r="D71" s="223"/>
      <c r="E71" s="223"/>
    </row>
    <row r="72" spans="1:5" ht="30.75" customHeight="1">
      <c r="A72" s="27" t="s">
        <v>380</v>
      </c>
      <c r="B72" s="115" t="s">
        <v>115</v>
      </c>
      <c r="C72" s="33">
        <v>200</v>
      </c>
      <c r="D72" s="51"/>
      <c r="E72" s="51"/>
    </row>
    <row r="73" spans="1:5" ht="27" customHeight="1">
      <c r="A73" s="32" t="s">
        <v>184</v>
      </c>
      <c r="B73" s="38" t="s">
        <v>183</v>
      </c>
      <c r="C73" s="39"/>
      <c r="D73" s="46">
        <f>D74</f>
        <v>0</v>
      </c>
      <c r="E73" s="46">
        <f>E74</f>
        <v>0</v>
      </c>
    </row>
    <row r="74" spans="1:5" ht="41.25" customHeight="1">
      <c r="A74" s="76" t="s">
        <v>185</v>
      </c>
      <c r="B74" s="61" t="s">
        <v>186</v>
      </c>
      <c r="C74" s="62"/>
      <c r="D74" s="63">
        <f>SUM(D75)</f>
        <v>0</v>
      </c>
      <c r="E74" s="63">
        <f>SUM(E75)</f>
        <v>0</v>
      </c>
    </row>
    <row r="75" spans="1:5" ht="25.5" customHeight="1">
      <c r="A75" s="29" t="s">
        <v>188</v>
      </c>
      <c r="B75" s="28" t="s">
        <v>187</v>
      </c>
      <c r="C75" s="33"/>
      <c r="D75" s="51">
        <f>D76</f>
        <v>0</v>
      </c>
      <c r="E75" s="51">
        <f>E76</f>
        <v>0</v>
      </c>
    </row>
    <row r="76" spans="1:5" s="59" customFormat="1" ht="42.75" customHeight="1">
      <c r="A76" s="44" t="s">
        <v>381</v>
      </c>
      <c r="B76" s="28" t="s">
        <v>187</v>
      </c>
      <c r="C76" s="33">
        <v>200</v>
      </c>
      <c r="D76" s="51"/>
      <c r="E76" s="51"/>
    </row>
    <row r="77" spans="1:5" ht="79.5" customHeight="1">
      <c r="A77" s="129" t="s">
        <v>117</v>
      </c>
      <c r="B77" s="100" t="s">
        <v>118</v>
      </c>
      <c r="C77" s="130"/>
      <c r="D77" s="131">
        <f>SUM(D78+D82+D87+D88)</f>
        <v>525864.33</v>
      </c>
      <c r="E77" s="131">
        <f>SUM(E78+E82+E87+E88)</f>
        <v>220435.68</v>
      </c>
    </row>
    <row r="78" spans="1:5" ht="15" customHeight="1">
      <c r="A78" s="6" t="s">
        <v>120</v>
      </c>
      <c r="B78" s="5" t="s">
        <v>119</v>
      </c>
      <c r="C78" s="34"/>
      <c r="D78" s="52">
        <f>SUM(D80)</f>
        <v>220435.68</v>
      </c>
      <c r="E78" s="52">
        <f>SUM(E80)</f>
        <v>220435.68</v>
      </c>
    </row>
    <row r="79" spans="1:5" ht="77.25" customHeight="1">
      <c r="A79" s="215" t="s">
        <v>122</v>
      </c>
      <c r="B79" s="5" t="s">
        <v>121</v>
      </c>
      <c r="C79" s="34"/>
      <c r="D79" s="52">
        <f>SUM(D80)</f>
        <v>220435.68</v>
      </c>
      <c r="E79" s="52">
        <f>SUM(E80)</f>
        <v>220435.68</v>
      </c>
    </row>
    <row r="80" spans="1:5" ht="108" customHeight="1">
      <c r="A80" s="215" t="s">
        <v>407</v>
      </c>
      <c r="B80" s="5" t="s">
        <v>121</v>
      </c>
      <c r="C80" s="34">
        <v>300</v>
      </c>
      <c r="D80" s="52">
        <v>220435.68</v>
      </c>
      <c r="E80" s="52">
        <v>220435.68</v>
      </c>
    </row>
    <row r="81" spans="1:5" s="59" customFormat="1" ht="110.25" customHeight="1">
      <c r="A81" s="27" t="s">
        <v>384</v>
      </c>
      <c r="B81" s="5" t="s">
        <v>161</v>
      </c>
      <c r="C81" s="34"/>
      <c r="D81" s="52"/>
      <c r="E81" s="52"/>
    </row>
    <row r="82" spans="1:5" ht="31.5" customHeight="1">
      <c r="A82" s="129" t="s">
        <v>117</v>
      </c>
      <c r="B82" s="5" t="s">
        <v>124</v>
      </c>
      <c r="C82" s="34"/>
      <c r="D82" s="52">
        <f>SUM(D83)</f>
        <v>254900</v>
      </c>
      <c r="E82" s="52">
        <f>SUM(E83)</f>
        <v>0</v>
      </c>
    </row>
    <row r="83" spans="1:5" ht="27" customHeight="1">
      <c r="A83" s="6" t="s">
        <v>120</v>
      </c>
      <c r="B83" s="5" t="s">
        <v>125</v>
      </c>
      <c r="C83" s="34"/>
      <c r="D83" s="52">
        <f>SUM(D84)</f>
        <v>254900</v>
      </c>
      <c r="E83" s="52">
        <f>SUM(E84)</f>
        <v>0</v>
      </c>
    </row>
    <row r="84" spans="1:5" s="59" customFormat="1" ht="75.75" customHeight="1">
      <c r="A84" s="30" t="s">
        <v>127</v>
      </c>
      <c r="B84" s="5" t="s">
        <v>126</v>
      </c>
      <c r="C84" s="34"/>
      <c r="D84" s="52">
        <f>SUM(D85:D86)</f>
        <v>254900</v>
      </c>
      <c r="E84" s="52">
        <f>SUM(E85:E86)</f>
        <v>0</v>
      </c>
    </row>
    <row r="85" spans="1:5" ht="60.75" customHeight="1">
      <c r="A85" s="3" t="s">
        <v>388</v>
      </c>
      <c r="B85" s="5" t="s">
        <v>126</v>
      </c>
      <c r="C85" s="34">
        <v>100</v>
      </c>
      <c r="D85" s="52">
        <v>254900</v>
      </c>
      <c r="E85" s="52"/>
    </row>
    <row r="86" spans="1:5" ht="89.25">
      <c r="A86" s="27" t="s">
        <v>408</v>
      </c>
      <c r="B86" s="5" t="s">
        <v>126</v>
      </c>
      <c r="C86" s="34">
        <v>200</v>
      </c>
      <c r="D86" s="52"/>
      <c r="E86" s="52"/>
    </row>
    <row r="87" spans="1:5" ht="41.25" customHeight="1">
      <c r="A87" s="43" t="s">
        <v>449</v>
      </c>
      <c r="B87" s="5" t="s">
        <v>522</v>
      </c>
      <c r="C87" s="34">
        <v>500</v>
      </c>
      <c r="D87" s="52">
        <v>49955</v>
      </c>
      <c r="E87" s="52"/>
    </row>
    <row r="88" spans="1:5" ht="51">
      <c r="A88" s="43" t="s">
        <v>450</v>
      </c>
      <c r="B88" s="5" t="s">
        <v>523</v>
      </c>
      <c r="C88" s="34">
        <v>500</v>
      </c>
      <c r="D88" s="52">
        <v>573.65</v>
      </c>
      <c r="E88" s="52"/>
    </row>
    <row r="89" spans="1:5" ht="12.75">
      <c r="A89" s="37" t="s">
        <v>25</v>
      </c>
      <c r="B89" s="35"/>
      <c r="C89" s="36"/>
      <c r="D89" s="53">
        <f>SUM(D77+D54+D40+D35+D18+D13+D73+D58)</f>
        <v>8733873</v>
      </c>
      <c r="E89" s="53">
        <f>SUM(E77+E54+E40+E35+E18+E13+E73+E58)</f>
        <v>8612566.6</v>
      </c>
    </row>
    <row r="90" spans="1:5" ht="12.75">
      <c r="A90" s="54" t="s">
        <v>2</v>
      </c>
      <c r="B90" s="7"/>
      <c r="C90" s="7"/>
      <c r="D90" s="120"/>
      <c r="E90" s="120"/>
    </row>
  </sheetData>
  <sheetProtection/>
  <mergeCells count="6">
    <mergeCell ref="A5:E5"/>
    <mergeCell ref="A8:E8"/>
    <mergeCell ref="A1:E1"/>
    <mergeCell ref="A2:E2"/>
    <mergeCell ref="A3:E3"/>
    <mergeCell ref="A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47.125" style="0" customWidth="1"/>
    <col min="2" max="2" width="9.125" style="0" customWidth="1"/>
    <col min="3" max="3" width="9.375" style="0" customWidth="1"/>
    <col min="4" max="4" width="13.875" style="0" customWidth="1"/>
    <col min="5" max="5" width="9.125" style="0" customWidth="1"/>
    <col min="6" max="6" width="16.375" style="0" customWidth="1"/>
  </cols>
  <sheetData>
    <row r="1" spans="1:5" ht="12.75">
      <c r="A1" s="252" t="s">
        <v>29</v>
      </c>
      <c r="B1" s="252"/>
      <c r="C1" s="252"/>
      <c r="D1" s="252"/>
      <c r="E1" s="252"/>
    </row>
    <row r="2" spans="1:5" ht="12.75">
      <c r="A2" s="252" t="s">
        <v>55</v>
      </c>
      <c r="B2" s="252"/>
      <c r="C2" s="252"/>
      <c r="D2" s="252"/>
      <c r="E2" s="252"/>
    </row>
    <row r="3" spans="1:5" ht="12.75">
      <c r="A3" s="252" t="s">
        <v>56</v>
      </c>
      <c r="B3" s="252"/>
      <c r="C3" s="252"/>
      <c r="D3" s="252"/>
      <c r="E3" s="252"/>
    </row>
    <row r="4" spans="1:5" ht="12.75">
      <c r="A4" s="252" t="s">
        <v>503</v>
      </c>
      <c r="B4" s="252"/>
      <c r="C4" s="252"/>
      <c r="D4" s="252"/>
      <c r="E4" s="252"/>
    </row>
    <row r="5" spans="1:5" ht="12.75">
      <c r="A5" s="252" t="s">
        <v>504</v>
      </c>
      <c r="B5" s="252"/>
      <c r="C5" s="252"/>
      <c r="D5" s="252"/>
      <c r="E5" s="252"/>
    </row>
    <row r="8" spans="1:6" ht="37.5" customHeight="1">
      <c r="A8" s="258" t="s">
        <v>505</v>
      </c>
      <c r="B8" s="258"/>
      <c r="C8" s="258"/>
      <c r="D8" s="258"/>
      <c r="E8" s="258"/>
      <c r="F8" s="254"/>
    </row>
    <row r="10" spans="1:5" ht="12.75">
      <c r="A10" s="260"/>
      <c r="B10" s="260"/>
      <c r="C10" s="260"/>
      <c r="D10" s="260"/>
      <c r="E10" s="260"/>
    </row>
    <row r="12" spans="1:6" ht="36.75" customHeight="1">
      <c r="A12" s="28" t="s">
        <v>0</v>
      </c>
      <c r="B12" s="5" t="s">
        <v>53</v>
      </c>
      <c r="C12" s="5" t="s">
        <v>128</v>
      </c>
      <c r="D12" s="5" t="s">
        <v>54</v>
      </c>
      <c r="E12" s="5" t="s">
        <v>24</v>
      </c>
      <c r="F12" s="5" t="s">
        <v>222</v>
      </c>
    </row>
    <row r="13" spans="1:6" ht="36.75" customHeight="1">
      <c r="A13" s="32" t="s">
        <v>57</v>
      </c>
      <c r="B13" s="38">
        <v>926</v>
      </c>
      <c r="C13" s="83"/>
      <c r="D13" s="5"/>
      <c r="E13" s="5"/>
      <c r="F13" s="69">
        <f>F96</f>
        <v>10759113.309999999</v>
      </c>
    </row>
    <row r="14" spans="1:6" ht="19.5" customHeight="1">
      <c r="A14" s="99" t="s">
        <v>129</v>
      </c>
      <c r="B14" s="102">
        <v>926</v>
      </c>
      <c r="C14" s="105" t="s">
        <v>130</v>
      </c>
      <c r="D14" s="106"/>
      <c r="E14" s="106"/>
      <c r="F14" s="107">
        <f>SUM(F15+F26+F32+F30+F34+F35+F37+F39+F41+F28)</f>
        <v>4378601.21</v>
      </c>
    </row>
    <row r="15" spans="1:16" s="64" customFormat="1" ht="63.75">
      <c r="A15" s="32" t="s">
        <v>159</v>
      </c>
      <c r="B15" s="91">
        <v>926</v>
      </c>
      <c r="C15" s="84" t="s">
        <v>131</v>
      </c>
      <c r="D15" s="38"/>
      <c r="E15" s="39"/>
      <c r="F15" s="46">
        <f>SUM(F16)</f>
        <v>3261118.21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6" ht="45" customHeight="1">
      <c r="A16" s="29" t="s">
        <v>372</v>
      </c>
      <c r="B16" s="5">
        <v>926</v>
      </c>
      <c r="C16" s="85" t="s">
        <v>131</v>
      </c>
      <c r="D16" s="28" t="s">
        <v>106</v>
      </c>
      <c r="E16" s="33"/>
      <c r="F16" s="51">
        <f>SUM(F17+F18+F19+F25+F23+F24)</f>
        <v>3261118.21</v>
      </c>
    </row>
    <row r="17" spans="1:6" s="59" customFormat="1" ht="93.75" customHeight="1">
      <c r="A17" s="3" t="s">
        <v>402</v>
      </c>
      <c r="B17" s="5">
        <v>926</v>
      </c>
      <c r="C17" s="85" t="s">
        <v>131</v>
      </c>
      <c r="D17" s="28" t="s">
        <v>106</v>
      </c>
      <c r="E17" s="33">
        <v>100</v>
      </c>
      <c r="F17" s="51">
        <v>2794484</v>
      </c>
    </row>
    <row r="18" spans="1:6" ht="67.5" customHeight="1">
      <c r="A18" s="44" t="s">
        <v>409</v>
      </c>
      <c r="B18" s="5">
        <v>926</v>
      </c>
      <c r="C18" s="85" t="s">
        <v>131</v>
      </c>
      <c r="D18" s="28" t="s">
        <v>106</v>
      </c>
      <c r="E18" s="72">
        <v>200</v>
      </c>
      <c r="F18" s="51">
        <v>431038.56</v>
      </c>
    </row>
    <row r="19" spans="1:6" ht="46.5" customHeight="1">
      <c r="A19" s="44" t="s">
        <v>432</v>
      </c>
      <c r="B19" s="5">
        <v>926</v>
      </c>
      <c r="C19" s="85" t="s">
        <v>131</v>
      </c>
      <c r="D19" s="28" t="s">
        <v>106</v>
      </c>
      <c r="E19" s="72">
        <v>400</v>
      </c>
      <c r="F19" s="51"/>
    </row>
    <row r="20" spans="1:6" s="59" customFormat="1" ht="31.5" customHeight="1">
      <c r="A20" s="29" t="s">
        <v>113</v>
      </c>
      <c r="B20" s="5">
        <v>926</v>
      </c>
      <c r="C20" s="85" t="s">
        <v>131</v>
      </c>
      <c r="D20" s="41" t="s">
        <v>49</v>
      </c>
      <c r="E20" s="33"/>
      <c r="F20" s="51">
        <f>F21</f>
        <v>15000</v>
      </c>
    </row>
    <row r="21" spans="1:6" ht="37.5" customHeight="1">
      <c r="A21" s="27" t="s">
        <v>114</v>
      </c>
      <c r="B21" s="5">
        <v>926</v>
      </c>
      <c r="C21" s="85" t="s">
        <v>131</v>
      </c>
      <c r="D21" s="41" t="s">
        <v>50</v>
      </c>
      <c r="E21" s="39"/>
      <c r="F21" s="51">
        <f>SUM(F22)</f>
        <v>15000</v>
      </c>
    </row>
    <row r="22" spans="1:6" ht="50.25" customHeight="1">
      <c r="A22" s="82" t="s">
        <v>116</v>
      </c>
      <c r="B22" s="5">
        <v>926</v>
      </c>
      <c r="C22" s="85" t="s">
        <v>131</v>
      </c>
      <c r="D22" s="28" t="s">
        <v>115</v>
      </c>
      <c r="E22" s="93"/>
      <c r="F22" s="51">
        <f>SUM(F23)</f>
        <v>15000</v>
      </c>
    </row>
    <row r="23" spans="1:6" ht="53.25" customHeight="1">
      <c r="A23" s="44" t="s">
        <v>380</v>
      </c>
      <c r="B23" s="5">
        <v>926</v>
      </c>
      <c r="C23" s="85" t="s">
        <v>131</v>
      </c>
      <c r="D23" s="28" t="s">
        <v>115</v>
      </c>
      <c r="E23" s="39">
        <v>200</v>
      </c>
      <c r="F23" s="51">
        <v>15000</v>
      </c>
    </row>
    <row r="24" spans="1:6" ht="54" customHeight="1">
      <c r="A24" s="43" t="s">
        <v>450</v>
      </c>
      <c r="B24" s="5">
        <v>926</v>
      </c>
      <c r="C24" s="85" t="s">
        <v>131</v>
      </c>
      <c r="D24" s="28" t="s">
        <v>448</v>
      </c>
      <c r="E24" s="39">
        <v>500</v>
      </c>
      <c r="F24" s="51">
        <v>573.65</v>
      </c>
    </row>
    <row r="25" spans="1:16" s="64" customFormat="1" ht="66.75" customHeight="1">
      <c r="A25" s="27" t="s">
        <v>410</v>
      </c>
      <c r="B25" s="5">
        <v>926</v>
      </c>
      <c r="C25" s="85" t="s">
        <v>131</v>
      </c>
      <c r="D25" s="28" t="s">
        <v>106</v>
      </c>
      <c r="E25" s="33">
        <v>800</v>
      </c>
      <c r="F25" s="51">
        <v>20022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6" s="59" customFormat="1" ht="32.25" customHeight="1">
      <c r="A26" s="29" t="s">
        <v>110</v>
      </c>
      <c r="B26" s="92">
        <v>926</v>
      </c>
      <c r="C26" s="90" t="s">
        <v>132</v>
      </c>
      <c r="D26" s="28" t="s">
        <v>109</v>
      </c>
      <c r="E26" s="33"/>
      <c r="F26" s="46">
        <f>SUM(F27)</f>
        <v>937917</v>
      </c>
    </row>
    <row r="27" spans="1:6" ht="30.75" customHeight="1">
      <c r="A27" s="3" t="s">
        <v>377</v>
      </c>
      <c r="B27" s="92">
        <v>926</v>
      </c>
      <c r="C27" s="90" t="s">
        <v>132</v>
      </c>
      <c r="D27" s="28" t="s">
        <v>109</v>
      </c>
      <c r="E27" s="39">
        <v>100</v>
      </c>
      <c r="F27" s="51">
        <v>937917</v>
      </c>
    </row>
    <row r="28" spans="1:6" ht="51" customHeight="1">
      <c r="A28" s="43" t="s">
        <v>449</v>
      </c>
      <c r="B28" s="5">
        <v>926</v>
      </c>
      <c r="C28" s="85" t="s">
        <v>446</v>
      </c>
      <c r="D28" s="28" t="s">
        <v>447</v>
      </c>
      <c r="E28" s="39">
        <v>500</v>
      </c>
      <c r="F28" s="51">
        <v>49955</v>
      </c>
    </row>
    <row r="29" spans="1:6" ht="27" customHeight="1">
      <c r="A29" s="82" t="s">
        <v>111</v>
      </c>
      <c r="B29" s="5">
        <v>926</v>
      </c>
      <c r="C29" s="85" t="s">
        <v>133</v>
      </c>
      <c r="D29" s="72" t="s">
        <v>112</v>
      </c>
      <c r="E29" s="33"/>
      <c r="F29" s="46">
        <f>SUM(F30)</f>
        <v>10000</v>
      </c>
    </row>
    <row r="30" spans="1:6" ht="27" customHeight="1">
      <c r="A30" s="82" t="s">
        <v>411</v>
      </c>
      <c r="B30" s="5">
        <v>926</v>
      </c>
      <c r="C30" s="85" t="s">
        <v>133</v>
      </c>
      <c r="D30" s="72" t="s">
        <v>112</v>
      </c>
      <c r="E30" s="33">
        <v>200</v>
      </c>
      <c r="F30" s="74">
        <v>10000</v>
      </c>
    </row>
    <row r="31" spans="1:6" ht="27" customHeight="1">
      <c r="A31" s="82" t="s">
        <v>163</v>
      </c>
      <c r="B31" s="5">
        <v>926</v>
      </c>
      <c r="C31" s="85" t="s">
        <v>162</v>
      </c>
      <c r="D31" s="72" t="s">
        <v>161</v>
      </c>
      <c r="E31" s="33"/>
      <c r="F31" s="74">
        <f>SUM(F32)</f>
        <v>54526</v>
      </c>
    </row>
    <row r="32" spans="1:6" s="59" customFormat="1" ht="51.75" customHeight="1">
      <c r="A32" s="82" t="s">
        <v>412</v>
      </c>
      <c r="B32" s="5">
        <v>926</v>
      </c>
      <c r="C32" s="85" t="s">
        <v>162</v>
      </c>
      <c r="D32" s="72" t="s">
        <v>161</v>
      </c>
      <c r="E32" s="33">
        <v>200</v>
      </c>
      <c r="F32" s="74">
        <v>54526</v>
      </c>
    </row>
    <row r="33" spans="1:6" ht="66" customHeight="1">
      <c r="A33" s="163" t="s">
        <v>413</v>
      </c>
      <c r="B33" s="5">
        <v>926</v>
      </c>
      <c r="C33" s="85" t="s">
        <v>162</v>
      </c>
      <c r="D33" s="72" t="s">
        <v>197</v>
      </c>
      <c r="E33" s="33"/>
      <c r="F33" s="74">
        <v>1000</v>
      </c>
    </row>
    <row r="34" spans="1:6" ht="63.75" customHeight="1">
      <c r="A34" s="163" t="s">
        <v>199</v>
      </c>
      <c r="B34" s="5">
        <v>926</v>
      </c>
      <c r="C34" s="85" t="s">
        <v>162</v>
      </c>
      <c r="D34" s="72" t="s">
        <v>197</v>
      </c>
      <c r="E34" s="33">
        <v>200</v>
      </c>
      <c r="F34" s="74">
        <v>1000</v>
      </c>
    </row>
    <row r="35" spans="1:6" ht="165.75">
      <c r="A35" s="163" t="s">
        <v>198</v>
      </c>
      <c r="B35" s="5">
        <v>926</v>
      </c>
      <c r="C35" s="85" t="s">
        <v>162</v>
      </c>
      <c r="D35" s="72" t="s">
        <v>197</v>
      </c>
      <c r="E35" s="33">
        <v>800</v>
      </c>
      <c r="F35" s="74">
        <v>2000</v>
      </c>
    </row>
    <row r="36" spans="1:6" s="96" customFormat="1" ht="81.75" customHeight="1">
      <c r="A36" s="82" t="s">
        <v>208</v>
      </c>
      <c r="B36" s="5">
        <v>926</v>
      </c>
      <c r="C36" s="85" t="s">
        <v>162</v>
      </c>
      <c r="D36" s="72" t="s">
        <v>202</v>
      </c>
      <c r="E36" s="33"/>
      <c r="F36" s="74">
        <v>5000</v>
      </c>
    </row>
    <row r="37" spans="1:6" ht="30.75" customHeight="1">
      <c r="A37" s="82" t="s">
        <v>414</v>
      </c>
      <c r="B37" s="5">
        <v>926</v>
      </c>
      <c r="C37" s="85" t="s">
        <v>162</v>
      </c>
      <c r="D37" s="72" t="s">
        <v>202</v>
      </c>
      <c r="E37" s="33">
        <v>200</v>
      </c>
      <c r="F37" s="74">
        <v>5000</v>
      </c>
    </row>
    <row r="38" spans="1:6" ht="33" customHeight="1">
      <c r="A38" s="82" t="s">
        <v>209</v>
      </c>
      <c r="B38" s="5">
        <v>926</v>
      </c>
      <c r="C38" s="85" t="s">
        <v>162</v>
      </c>
      <c r="D38" s="72" t="s">
        <v>203</v>
      </c>
      <c r="E38" s="33"/>
      <c r="F38" s="74">
        <f>SUM(F39)</f>
        <v>19085</v>
      </c>
    </row>
    <row r="39" spans="1:6" ht="33" customHeight="1">
      <c r="A39" s="82" t="s">
        <v>416</v>
      </c>
      <c r="B39" s="5">
        <v>926</v>
      </c>
      <c r="C39" s="85" t="s">
        <v>162</v>
      </c>
      <c r="D39" s="72" t="s">
        <v>203</v>
      </c>
      <c r="E39" s="33">
        <v>200</v>
      </c>
      <c r="F39" s="74">
        <v>19085</v>
      </c>
    </row>
    <row r="40" spans="1:16" s="64" customFormat="1" ht="27.75" customHeight="1">
      <c r="A40" s="82" t="s">
        <v>210</v>
      </c>
      <c r="B40" s="5">
        <v>926</v>
      </c>
      <c r="C40" s="85" t="s">
        <v>162</v>
      </c>
      <c r="D40" s="72" t="s">
        <v>204</v>
      </c>
      <c r="E40" s="33"/>
      <c r="F40" s="74">
        <f>SUM(F41)</f>
        <v>38000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6" ht="21" customHeight="1">
      <c r="A41" s="82" t="s">
        <v>415</v>
      </c>
      <c r="B41" s="5">
        <v>926</v>
      </c>
      <c r="C41" s="85" t="s">
        <v>162</v>
      </c>
      <c r="D41" s="72" t="s">
        <v>204</v>
      </c>
      <c r="E41" s="33">
        <v>200</v>
      </c>
      <c r="F41" s="74">
        <v>38000</v>
      </c>
    </row>
    <row r="42" spans="1:6" ht="33" customHeight="1">
      <c r="A42" s="99" t="s">
        <v>135</v>
      </c>
      <c r="B42" s="100">
        <v>926</v>
      </c>
      <c r="C42" s="101" t="s">
        <v>136</v>
      </c>
      <c r="D42" s="102"/>
      <c r="E42" s="103"/>
      <c r="F42" s="104">
        <f>SUM(F43)</f>
        <v>246500</v>
      </c>
    </row>
    <row r="43" spans="1:6" ht="12.75">
      <c r="A43" s="27" t="s">
        <v>137</v>
      </c>
      <c r="B43" s="5">
        <v>926</v>
      </c>
      <c r="C43" s="85" t="s">
        <v>134</v>
      </c>
      <c r="D43" s="28"/>
      <c r="E43" s="39"/>
      <c r="F43" s="51">
        <f>SUM(F44)</f>
        <v>246500</v>
      </c>
    </row>
    <row r="44" spans="1:6" ht="93.75" customHeight="1">
      <c r="A44" s="30" t="s">
        <v>127</v>
      </c>
      <c r="B44" s="5">
        <v>926</v>
      </c>
      <c r="C44" s="85" t="s">
        <v>134</v>
      </c>
      <c r="D44" s="5" t="s">
        <v>126</v>
      </c>
      <c r="E44" s="33"/>
      <c r="F44" s="52">
        <f>SUM(F45:F46)</f>
        <v>246500</v>
      </c>
    </row>
    <row r="45" spans="1:6" ht="89.25" customHeight="1">
      <c r="A45" s="3" t="s">
        <v>388</v>
      </c>
      <c r="B45" s="5">
        <v>926</v>
      </c>
      <c r="C45" s="86" t="s">
        <v>134</v>
      </c>
      <c r="D45" s="5" t="s">
        <v>126</v>
      </c>
      <c r="E45" s="33">
        <v>100</v>
      </c>
      <c r="F45" s="52">
        <v>246500</v>
      </c>
    </row>
    <row r="46" spans="1:6" ht="116.25" customHeight="1">
      <c r="A46" s="27" t="s">
        <v>417</v>
      </c>
      <c r="B46" s="5">
        <v>926</v>
      </c>
      <c r="C46" s="87" t="s">
        <v>134</v>
      </c>
      <c r="D46" s="5" t="s">
        <v>126</v>
      </c>
      <c r="E46" s="33">
        <v>200</v>
      </c>
      <c r="F46" s="52"/>
    </row>
    <row r="47" spans="1:6" ht="25.5">
      <c r="A47" s="99" t="s">
        <v>138</v>
      </c>
      <c r="B47" s="100">
        <v>926</v>
      </c>
      <c r="C47" s="101" t="s">
        <v>140</v>
      </c>
      <c r="D47" s="102"/>
      <c r="E47" s="103"/>
      <c r="F47" s="104">
        <f>F48</f>
        <v>44000</v>
      </c>
    </row>
    <row r="48" spans="1:6" ht="12.75">
      <c r="A48" s="50" t="s">
        <v>139</v>
      </c>
      <c r="B48" s="5">
        <v>926</v>
      </c>
      <c r="C48" s="94" t="s">
        <v>141</v>
      </c>
      <c r="D48" s="95"/>
      <c r="E48" s="72"/>
      <c r="F48" s="74">
        <f>SUM(F49)</f>
        <v>44000</v>
      </c>
    </row>
    <row r="49" spans="1:6" ht="25.5">
      <c r="A49" s="29" t="s">
        <v>70</v>
      </c>
      <c r="B49" s="5">
        <v>926</v>
      </c>
      <c r="C49" s="88" t="s">
        <v>141</v>
      </c>
      <c r="D49" s="41" t="s">
        <v>66</v>
      </c>
      <c r="E49" s="33"/>
      <c r="F49" s="67">
        <f>SUM(F50)</f>
        <v>44000</v>
      </c>
    </row>
    <row r="50" spans="1:6" ht="38.25">
      <c r="A50" s="4" t="s">
        <v>418</v>
      </c>
      <c r="B50" s="5">
        <v>926</v>
      </c>
      <c r="C50" s="89" t="s">
        <v>141</v>
      </c>
      <c r="D50" s="41" t="s">
        <v>66</v>
      </c>
      <c r="E50" s="93">
        <v>200</v>
      </c>
      <c r="F50" s="111">
        <v>44000</v>
      </c>
    </row>
    <row r="51" spans="1:6" s="59" customFormat="1" ht="72.75" customHeight="1">
      <c r="A51" s="244" t="s">
        <v>486</v>
      </c>
      <c r="B51" s="100">
        <v>926</v>
      </c>
      <c r="C51" s="101" t="s">
        <v>338</v>
      </c>
      <c r="D51" s="102"/>
      <c r="E51" s="103"/>
      <c r="F51" s="104">
        <f>F52</f>
        <v>0</v>
      </c>
    </row>
    <row r="52" spans="1:6" ht="15.75">
      <c r="A52" s="122" t="s">
        <v>194</v>
      </c>
      <c r="B52" s="100">
        <v>926</v>
      </c>
      <c r="C52" s="101" t="s">
        <v>192</v>
      </c>
      <c r="D52" s="102"/>
      <c r="E52" s="103"/>
      <c r="F52" s="104">
        <f>F53</f>
        <v>0</v>
      </c>
    </row>
    <row r="53" spans="1:6" ht="26.25" customHeight="1">
      <c r="A53" s="73" t="s">
        <v>193</v>
      </c>
      <c r="B53" s="5">
        <v>926</v>
      </c>
      <c r="C53" s="97" t="s">
        <v>192</v>
      </c>
      <c r="D53" s="72" t="s">
        <v>187</v>
      </c>
      <c r="E53" s="39"/>
      <c r="F53" s="58">
        <f>F54</f>
        <v>0</v>
      </c>
    </row>
    <row r="54" spans="1:6" ht="51">
      <c r="A54" s="4" t="s">
        <v>419</v>
      </c>
      <c r="B54" s="5">
        <v>926</v>
      </c>
      <c r="C54" s="97" t="s">
        <v>192</v>
      </c>
      <c r="D54" s="72" t="s">
        <v>187</v>
      </c>
      <c r="E54" s="33">
        <v>200</v>
      </c>
      <c r="F54" s="67"/>
    </row>
    <row r="55" spans="1:16" s="64" customFormat="1" ht="12.75">
      <c r="A55" s="108" t="s">
        <v>142</v>
      </c>
      <c r="B55" s="100">
        <v>926</v>
      </c>
      <c r="C55" s="109" t="s">
        <v>143</v>
      </c>
      <c r="D55" s="102"/>
      <c r="E55" s="103"/>
      <c r="F55" s="110">
        <f>SUM(F56)</f>
        <v>1254796.42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6" s="59" customFormat="1" ht="84.75" customHeight="1">
      <c r="A56" s="73" t="s">
        <v>144</v>
      </c>
      <c r="B56" s="5">
        <v>926</v>
      </c>
      <c r="C56" s="87" t="s">
        <v>145</v>
      </c>
      <c r="D56" s="72"/>
      <c r="E56" s="39"/>
      <c r="F56" s="58">
        <f>SUM(F57+F59+F63+F65+F68+F71+F73)</f>
        <v>1254796.42</v>
      </c>
    </row>
    <row r="57" spans="1:6" s="59" customFormat="1" ht="97.5" customHeight="1">
      <c r="A57" s="73" t="s">
        <v>73</v>
      </c>
      <c r="B57" s="5">
        <v>926</v>
      </c>
      <c r="C57" s="97" t="s">
        <v>145</v>
      </c>
      <c r="D57" s="72" t="s">
        <v>74</v>
      </c>
      <c r="E57" s="39"/>
      <c r="F57" s="58">
        <f>F58</f>
        <v>900000</v>
      </c>
    </row>
    <row r="58" spans="1:6" s="59" customFormat="1" ht="45" customHeight="1">
      <c r="A58" s="4" t="s">
        <v>358</v>
      </c>
      <c r="B58" s="5">
        <v>926</v>
      </c>
      <c r="C58" s="97" t="s">
        <v>145</v>
      </c>
      <c r="D58" s="72" t="s">
        <v>74</v>
      </c>
      <c r="E58" s="33">
        <v>200</v>
      </c>
      <c r="F58" s="67">
        <v>900000</v>
      </c>
    </row>
    <row r="59" spans="1:6" s="59" customFormat="1" ht="49.5" customHeight="1">
      <c r="A59" s="29" t="s">
        <v>77</v>
      </c>
      <c r="B59" s="5">
        <v>926</v>
      </c>
      <c r="C59" s="97" t="s">
        <v>145</v>
      </c>
      <c r="D59" s="28" t="s">
        <v>78</v>
      </c>
      <c r="E59" s="93"/>
      <c r="F59" s="121">
        <f>SUM(F60:F61)</f>
        <v>154796.42</v>
      </c>
    </row>
    <row r="60" spans="1:6" ht="47.25" customHeight="1">
      <c r="A60" s="27" t="s">
        <v>392</v>
      </c>
      <c r="B60" s="5">
        <v>926</v>
      </c>
      <c r="C60" s="97" t="s">
        <v>145</v>
      </c>
      <c r="D60" s="28" t="s">
        <v>78</v>
      </c>
      <c r="E60" s="39">
        <v>200</v>
      </c>
      <c r="F60" s="48">
        <v>154796.42</v>
      </c>
    </row>
    <row r="61" spans="1:6" ht="51">
      <c r="A61" s="29" t="s">
        <v>360</v>
      </c>
      <c r="B61" s="5">
        <v>926</v>
      </c>
      <c r="C61" s="97" t="s">
        <v>145</v>
      </c>
      <c r="D61" s="28" t="s">
        <v>236</v>
      </c>
      <c r="E61" s="39"/>
      <c r="F61" s="58">
        <f>SUM(F62)</f>
        <v>0</v>
      </c>
    </row>
    <row r="62" spans="1:6" ht="63.75">
      <c r="A62" s="29" t="s">
        <v>237</v>
      </c>
      <c r="B62" s="5">
        <v>926</v>
      </c>
      <c r="C62" s="97" t="s">
        <v>145</v>
      </c>
      <c r="D62" s="28" t="s">
        <v>236</v>
      </c>
      <c r="E62" s="39">
        <v>200</v>
      </c>
      <c r="F62" s="48"/>
    </row>
    <row r="63" spans="1:6" ht="25.5">
      <c r="A63" s="73" t="s">
        <v>189</v>
      </c>
      <c r="B63" s="5">
        <v>926</v>
      </c>
      <c r="C63" s="97" t="s">
        <v>145</v>
      </c>
      <c r="D63" s="72" t="s">
        <v>176</v>
      </c>
      <c r="E63" s="39"/>
      <c r="F63" s="58">
        <f>SUM(F64)</f>
        <v>0</v>
      </c>
    </row>
    <row r="64" spans="1:16" s="64" customFormat="1" ht="60" customHeight="1">
      <c r="A64" s="73" t="s">
        <v>420</v>
      </c>
      <c r="B64" s="5">
        <v>926</v>
      </c>
      <c r="C64" s="97" t="s">
        <v>145</v>
      </c>
      <c r="D64" s="72" t="s">
        <v>176</v>
      </c>
      <c r="E64" s="33">
        <v>200</v>
      </c>
      <c r="F64" s="67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1:6" s="59" customFormat="1" ht="62.25" customHeight="1">
      <c r="A65" s="29" t="s">
        <v>190</v>
      </c>
      <c r="B65" s="5">
        <v>926</v>
      </c>
      <c r="C65" s="97" t="s">
        <v>145</v>
      </c>
      <c r="D65" s="28" t="s">
        <v>182</v>
      </c>
      <c r="E65" s="93"/>
      <c r="F65" s="121">
        <f>SUM(F66)</f>
        <v>0</v>
      </c>
    </row>
    <row r="66" spans="1:6" ht="25.5">
      <c r="A66" s="29" t="s">
        <v>190</v>
      </c>
      <c r="B66" s="5">
        <v>926</v>
      </c>
      <c r="C66" s="97" t="s">
        <v>145</v>
      </c>
      <c r="D66" s="28" t="s">
        <v>182</v>
      </c>
      <c r="E66" s="93">
        <v>200</v>
      </c>
      <c r="F66" s="121"/>
    </row>
    <row r="67" spans="1:6" ht="25.5">
      <c r="A67" s="29" t="s">
        <v>483</v>
      </c>
      <c r="B67" s="5">
        <v>926</v>
      </c>
      <c r="C67" s="97" t="s">
        <v>145</v>
      </c>
      <c r="D67" s="28" t="s">
        <v>316</v>
      </c>
      <c r="E67" s="39">
        <v>200</v>
      </c>
      <c r="F67" s="48">
        <f>SUM(F68)</f>
        <v>0</v>
      </c>
    </row>
    <row r="68" spans="1:6" ht="38.25">
      <c r="A68" s="29" t="s">
        <v>318</v>
      </c>
      <c r="B68" s="5">
        <v>926</v>
      </c>
      <c r="C68" s="97" t="s">
        <v>145</v>
      </c>
      <c r="D68" s="28" t="s">
        <v>319</v>
      </c>
      <c r="E68" s="93"/>
      <c r="F68" s="121">
        <f>SUM(F70)</f>
        <v>0</v>
      </c>
    </row>
    <row r="69" spans="1:6" ht="38.25">
      <c r="A69" s="29" t="s">
        <v>485</v>
      </c>
      <c r="B69" s="5">
        <v>926</v>
      </c>
      <c r="C69" s="97" t="s">
        <v>145</v>
      </c>
      <c r="D69" s="28" t="s">
        <v>484</v>
      </c>
      <c r="E69" s="39"/>
      <c r="F69" s="48">
        <f>SUM(F70)</f>
        <v>0</v>
      </c>
    </row>
    <row r="70" spans="1:6" ht="34.5" customHeight="1">
      <c r="A70" s="29" t="s">
        <v>485</v>
      </c>
      <c r="B70" s="5">
        <v>926</v>
      </c>
      <c r="C70" s="97" t="s">
        <v>145</v>
      </c>
      <c r="D70" s="28" t="s">
        <v>484</v>
      </c>
      <c r="E70" s="39">
        <v>200</v>
      </c>
      <c r="F70" s="48"/>
    </row>
    <row r="71" spans="1:6" ht="25.5">
      <c r="A71" s="50" t="s">
        <v>438</v>
      </c>
      <c r="B71" s="5">
        <v>926</v>
      </c>
      <c r="C71" s="97" t="s">
        <v>145</v>
      </c>
      <c r="D71" s="28" t="s">
        <v>85</v>
      </c>
      <c r="E71" s="93"/>
      <c r="F71" s="121">
        <f>SUM(F72)</f>
        <v>10000</v>
      </c>
    </row>
    <row r="72" spans="1:6" ht="51">
      <c r="A72" s="43" t="s">
        <v>421</v>
      </c>
      <c r="B72" s="5">
        <v>926</v>
      </c>
      <c r="C72" s="97" t="s">
        <v>145</v>
      </c>
      <c r="D72" s="28" t="s">
        <v>85</v>
      </c>
      <c r="E72" s="39">
        <v>200</v>
      </c>
      <c r="F72" s="48">
        <v>10000</v>
      </c>
    </row>
    <row r="73" spans="1:6" ht="48.75" customHeight="1">
      <c r="A73" s="50" t="s">
        <v>104</v>
      </c>
      <c r="B73" s="5">
        <v>926</v>
      </c>
      <c r="C73" s="97" t="s">
        <v>145</v>
      </c>
      <c r="D73" s="41" t="s">
        <v>105</v>
      </c>
      <c r="E73" s="93"/>
      <c r="F73" s="121">
        <f>SUM(F74)</f>
        <v>190000</v>
      </c>
    </row>
    <row r="74" spans="1:6" ht="51">
      <c r="A74" s="29" t="s">
        <v>422</v>
      </c>
      <c r="B74" s="5">
        <v>926</v>
      </c>
      <c r="C74" s="97" t="s">
        <v>145</v>
      </c>
      <c r="D74" s="41" t="s">
        <v>105</v>
      </c>
      <c r="E74" s="39">
        <v>200</v>
      </c>
      <c r="F74" s="48">
        <v>190000</v>
      </c>
    </row>
    <row r="75" spans="1:6" ht="12.75">
      <c r="A75" s="99" t="s">
        <v>146</v>
      </c>
      <c r="B75" s="100">
        <v>926</v>
      </c>
      <c r="C75" s="101" t="s">
        <v>147</v>
      </c>
      <c r="D75" s="78"/>
      <c r="E75" s="103"/>
      <c r="F75" s="104">
        <f>F76</f>
        <v>4614780</v>
      </c>
    </row>
    <row r="76" spans="1:6" ht="12.75">
      <c r="A76" s="50" t="s">
        <v>148</v>
      </c>
      <c r="B76" s="5">
        <v>926</v>
      </c>
      <c r="C76" s="94" t="s">
        <v>149</v>
      </c>
      <c r="D76" s="28"/>
      <c r="E76" s="33"/>
      <c r="F76" s="67">
        <f>SUM(F77+F80+F82+F85+F84)</f>
        <v>4614780</v>
      </c>
    </row>
    <row r="77" spans="1:6" ht="63.75">
      <c r="A77" s="50" t="s">
        <v>89</v>
      </c>
      <c r="B77" s="5">
        <v>926</v>
      </c>
      <c r="C77" s="97" t="s">
        <v>149</v>
      </c>
      <c r="D77" s="28" t="s">
        <v>90</v>
      </c>
      <c r="E77" s="33"/>
      <c r="F77" s="51">
        <f>SUM(F78)</f>
        <v>2951605</v>
      </c>
    </row>
    <row r="78" spans="1:6" ht="127.5">
      <c r="A78" s="29" t="s">
        <v>395</v>
      </c>
      <c r="B78" s="5">
        <v>926</v>
      </c>
      <c r="C78" s="94" t="s">
        <v>149</v>
      </c>
      <c r="D78" s="28" t="s">
        <v>90</v>
      </c>
      <c r="E78" s="33">
        <v>100</v>
      </c>
      <c r="F78" s="51">
        <v>2951605</v>
      </c>
    </row>
    <row r="79" spans="1:6" ht="76.5">
      <c r="A79" s="29" t="s">
        <v>423</v>
      </c>
      <c r="B79" s="5">
        <v>926</v>
      </c>
      <c r="C79" s="94" t="s">
        <v>149</v>
      </c>
      <c r="D79" s="28" t="s">
        <v>150</v>
      </c>
      <c r="E79" s="33"/>
      <c r="F79" s="51">
        <f>SUM(F80)</f>
        <v>1081119</v>
      </c>
    </row>
    <row r="80" spans="1:6" ht="140.25">
      <c r="A80" s="29" t="s">
        <v>424</v>
      </c>
      <c r="B80" s="5">
        <v>926</v>
      </c>
      <c r="C80" s="94" t="s">
        <v>149</v>
      </c>
      <c r="D80" s="28" t="s">
        <v>150</v>
      </c>
      <c r="E80" s="33">
        <v>100</v>
      </c>
      <c r="F80" s="51">
        <v>1081119</v>
      </c>
    </row>
    <row r="81" spans="1:6" ht="63.75">
      <c r="A81" s="29" t="s">
        <v>93</v>
      </c>
      <c r="B81" s="5">
        <v>926</v>
      </c>
      <c r="C81" s="97" t="s">
        <v>149</v>
      </c>
      <c r="D81" s="28" t="s">
        <v>170</v>
      </c>
      <c r="E81" s="33"/>
      <c r="F81" s="51">
        <f>SUM(F82)</f>
        <v>56901</v>
      </c>
    </row>
    <row r="82" spans="1:6" ht="127.5">
      <c r="A82" s="29" t="s">
        <v>425</v>
      </c>
      <c r="B82" s="5">
        <v>926</v>
      </c>
      <c r="C82" s="97" t="s">
        <v>149</v>
      </c>
      <c r="D82" s="28" t="s">
        <v>170</v>
      </c>
      <c r="E82" s="33">
        <v>100</v>
      </c>
      <c r="F82" s="51">
        <v>56901</v>
      </c>
    </row>
    <row r="83" spans="1:6" ht="51">
      <c r="A83" s="123" t="s">
        <v>223</v>
      </c>
      <c r="B83" s="5">
        <v>926</v>
      </c>
      <c r="C83" s="97" t="s">
        <v>149</v>
      </c>
      <c r="D83" s="28" t="s">
        <v>310</v>
      </c>
      <c r="E83" s="33">
        <v>200</v>
      </c>
      <c r="F83" s="51">
        <f>SUM(F84)</f>
        <v>0</v>
      </c>
    </row>
    <row r="84" spans="1:6" ht="63.75">
      <c r="A84" s="123" t="s">
        <v>427</v>
      </c>
      <c r="B84" s="5">
        <v>926</v>
      </c>
      <c r="C84" s="97" t="s">
        <v>149</v>
      </c>
      <c r="D84" s="28" t="s">
        <v>310</v>
      </c>
      <c r="E84" s="33">
        <v>200</v>
      </c>
      <c r="F84" s="51"/>
    </row>
    <row r="85" spans="1:6" ht="12.75">
      <c r="A85" s="123" t="s">
        <v>91</v>
      </c>
      <c r="B85" s="5">
        <v>926</v>
      </c>
      <c r="C85" s="94" t="s">
        <v>149</v>
      </c>
      <c r="D85" s="28" t="s">
        <v>92</v>
      </c>
      <c r="E85" s="33"/>
      <c r="F85" s="51">
        <f>SUM(F86+F87)</f>
        <v>525155</v>
      </c>
    </row>
    <row r="86" spans="1:6" ht="38.25">
      <c r="A86" s="29" t="s">
        <v>428</v>
      </c>
      <c r="B86" s="5">
        <v>926</v>
      </c>
      <c r="C86" s="97" t="s">
        <v>149</v>
      </c>
      <c r="D86" s="28" t="s">
        <v>92</v>
      </c>
      <c r="E86" s="33">
        <v>200</v>
      </c>
      <c r="F86" s="51">
        <v>519555</v>
      </c>
    </row>
    <row r="87" spans="1:6" ht="25.5">
      <c r="A87" s="27" t="s">
        <v>429</v>
      </c>
      <c r="B87" s="5">
        <v>926</v>
      </c>
      <c r="C87" s="94" t="s">
        <v>149</v>
      </c>
      <c r="D87" s="28" t="s">
        <v>92</v>
      </c>
      <c r="E87" s="33">
        <v>800</v>
      </c>
      <c r="F87" s="51">
        <v>5600</v>
      </c>
    </row>
    <row r="88" spans="1:6" ht="12.75">
      <c r="A88" s="99" t="s">
        <v>151</v>
      </c>
      <c r="B88" s="106">
        <v>926</v>
      </c>
      <c r="C88" s="101" t="s">
        <v>153</v>
      </c>
      <c r="D88" s="102"/>
      <c r="E88" s="102"/>
      <c r="F88" s="104">
        <f>F89</f>
        <v>220435.68</v>
      </c>
    </row>
    <row r="89" spans="1:6" ht="12.75">
      <c r="A89" s="29" t="s">
        <v>152</v>
      </c>
      <c r="B89" s="5">
        <v>926</v>
      </c>
      <c r="C89" s="85" t="s">
        <v>154</v>
      </c>
      <c r="D89" s="28"/>
      <c r="E89" s="33"/>
      <c r="F89" s="67">
        <f>F91</f>
        <v>220435.68</v>
      </c>
    </row>
    <row r="90" spans="1:6" ht="102">
      <c r="A90" s="29" t="s">
        <v>122</v>
      </c>
      <c r="B90" s="5">
        <v>926</v>
      </c>
      <c r="C90" s="94" t="s">
        <v>154</v>
      </c>
      <c r="D90" s="5" t="s">
        <v>121</v>
      </c>
      <c r="E90" s="33"/>
      <c r="F90" s="67">
        <f>SUM(F91)</f>
        <v>220435.68</v>
      </c>
    </row>
    <row r="91" spans="1:6" ht="114.75">
      <c r="A91" s="29" t="s">
        <v>430</v>
      </c>
      <c r="B91" s="5">
        <v>926</v>
      </c>
      <c r="C91" s="94" t="s">
        <v>154</v>
      </c>
      <c r="D91" s="5" t="s">
        <v>121</v>
      </c>
      <c r="E91" s="33">
        <v>300</v>
      </c>
      <c r="F91" s="67">
        <v>220435.68</v>
      </c>
    </row>
    <row r="92" spans="1:6" ht="12.75">
      <c r="A92" s="99" t="s">
        <v>155</v>
      </c>
      <c r="B92" s="106">
        <v>926</v>
      </c>
      <c r="C92" s="220" t="s">
        <v>156</v>
      </c>
      <c r="D92" s="81"/>
      <c r="E92" s="79"/>
      <c r="F92" s="221">
        <f>SUM(F93)</f>
        <v>0</v>
      </c>
    </row>
    <row r="93" spans="1:6" ht="12.75">
      <c r="A93" s="112" t="s">
        <v>157</v>
      </c>
      <c r="B93" s="113">
        <v>926</v>
      </c>
      <c r="C93" s="114" t="s">
        <v>158</v>
      </c>
      <c r="D93" s="115"/>
      <c r="E93" s="98"/>
      <c r="F93" s="116">
        <f>SUM(F94)</f>
        <v>0</v>
      </c>
    </row>
    <row r="94" spans="1:6" ht="25.5">
      <c r="A94" s="112" t="s">
        <v>99</v>
      </c>
      <c r="B94" s="218">
        <v>926</v>
      </c>
      <c r="C94" s="217">
        <v>1102</v>
      </c>
      <c r="D94" s="115" t="s">
        <v>100</v>
      </c>
      <c r="E94" s="34"/>
      <c r="F94" s="219">
        <f>SUM(F95)</f>
        <v>0</v>
      </c>
    </row>
    <row r="95" spans="1:6" ht="38.25">
      <c r="A95" s="112" t="s">
        <v>431</v>
      </c>
      <c r="B95" s="218">
        <v>926</v>
      </c>
      <c r="C95" s="217">
        <v>1102</v>
      </c>
      <c r="D95" s="115" t="s">
        <v>100</v>
      </c>
      <c r="E95" s="34">
        <v>200</v>
      </c>
      <c r="F95" s="219"/>
    </row>
    <row r="96" spans="1:6" ht="12.75">
      <c r="A96" s="37" t="s">
        <v>25</v>
      </c>
      <c r="B96" s="7"/>
      <c r="C96" s="7"/>
      <c r="D96" s="7"/>
      <c r="E96" s="38"/>
      <c r="F96" s="120">
        <f>SUM(F92+F88+F75+F55+F52+F47+F42+F14)</f>
        <v>10759113.309999999</v>
      </c>
    </row>
    <row r="97" ht="12.75">
      <c r="A97" s="54" t="s">
        <v>2</v>
      </c>
    </row>
  </sheetData>
  <sheetProtection/>
  <mergeCells count="7">
    <mergeCell ref="A10:E10"/>
    <mergeCell ref="A1:E1"/>
    <mergeCell ref="A2:E2"/>
    <mergeCell ref="A4:E4"/>
    <mergeCell ref="A5:E5"/>
    <mergeCell ref="A3:E3"/>
    <mergeCell ref="A8:F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70">
      <selection activeCell="F19" sqref="F19"/>
    </sheetView>
  </sheetViews>
  <sheetFormatPr defaultColWidth="9.00390625" defaultRowHeight="12.75"/>
  <cols>
    <col min="1" max="1" width="46.625" style="0" customWidth="1"/>
    <col min="2" max="2" width="5.75390625" style="0" customWidth="1"/>
    <col min="3" max="3" width="6.625" style="0" customWidth="1"/>
    <col min="4" max="4" width="14.00390625" style="0" customWidth="1"/>
    <col min="5" max="5" width="6.625" style="0" customWidth="1"/>
    <col min="6" max="6" width="15.25390625" style="0" customWidth="1"/>
    <col min="7" max="7" width="15.375" style="0" customWidth="1"/>
  </cols>
  <sheetData>
    <row r="1" spans="1:6" ht="12.75">
      <c r="A1" s="252" t="s">
        <v>31</v>
      </c>
      <c r="B1" s="252"/>
      <c r="C1" s="252"/>
      <c r="D1" s="252"/>
      <c r="E1" s="252"/>
      <c r="F1" s="252"/>
    </row>
    <row r="2" spans="1:6" ht="12.75">
      <c r="A2" s="252" t="s">
        <v>55</v>
      </c>
      <c r="B2" s="252"/>
      <c r="C2" s="252"/>
      <c r="D2" s="252"/>
      <c r="E2" s="252"/>
      <c r="F2" s="252"/>
    </row>
    <row r="3" spans="1:6" ht="12.75">
      <c r="A3" s="252" t="s">
        <v>56</v>
      </c>
      <c r="B3" s="252"/>
      <c r="C3" s="252"/>
      <c r="D3" s="252"/>
      <c r="E3" s="252"/>
      <c r="F3" s="252"/>
    </row>
    <row r="4" spans="1:6" ht="12.75">
      <c r="A4" s="259" t="s">
        <v>281</v>
      </c>
      <c r="B4" s="259"/>
      <c r="C4" s="259"/>
      <c r="D4" s="259"/>
      <c r="E4" s="259"/>
      <c r="F4" s="259"/>
    </row>
    <row r="5" spans="1:6" ht="12.75">
      <c r="A5" s="259" t="s">
        <v>490</v>
      </c>
      <c r="B5" s="259"/>
      <c r="C5" s="259"/>
      <c r="D5" s="259"/>
      <c r="E5" s="259"/>
      <c r="F5" s="259"/>
    </row>
    <row r="8" spans="1:6" ht="52.5" customHeight="1">
      <c r="A8" s="258" t="s">
        <v>506</v>
      </c>
      <c r="B8" s="258"/>
      <c r="C8" s="258"/>
      <c r="D8" s="258"/>
      <c r="E8" s="258"/>
      <c r="F8" s="258"/>
    </row>
    <row r="12" spans="1:7" ht="76.5">
      <c r="A12" s="28" t="s">
        <v>0</v>
      </c>
      <c r="B12" s="5" t="s">
        <v>53</v>
      </c>
      <c r="C12" s="5" t="s">
        <v>53</v>
      </c>
      <c r="D12" s="5" t="s">
        <v>54</v>
      </c>
      <c r="E12" s="5" t="s">
        <v>24</v>
      </c>
      <c r="F12" s="5" t="s">
        <v>443</v>
      </c>
      <c r="G12" s="5" t="s">
        <v>502</v>
      </c>
    </row>
    <row r="13" spans="1:7" ht="25.5">
      <c r="A13" s="32" t="s">
        <v>57</v>
      </c>
      <c r="B13" s="38">
        <v>926</v>
      </c>
      <c r="C13" s="83"/>
      <c r="D13" s="5"/>
      <c r="E13" s="5"/>
      <c r="F13" s="69">
        <f>F14</f>
        <v>3873630.65</v>
      </c>
      <c r="G13" s="69">
        <f>SUM(G14)</f>
        <v>3827302</v>
      </c>
    </row>
    <row r="14" spans="1:7" ht="39" customHeight="1">
      <c r="A14" s="99" t="s">
        <v>129</v>
      </c>
      <c r="B14" s="102">
        <v>926</v>
      </c>
      <c r="C14" s="105" t="s">
        <v>130</v>
      </c>
      <c r="D14" s="106"/>
      <c r="E14" s="106"/>
      <c r="F14" s="107">
        <f>SUM(F15+F23+F20+F30+F28+F29)</f>
        <v>3873630.65</v>
      </c>
      <c r="G14" s="107">
        <f>SUM(G15+G23+G20+G30+G28+G29)</f>
        <v>3827302</v>
      </c>
    </row>
    <row r="15" spans="1:7" ht="38.25" customHeight="1">
      <c r="A15" s="32" t="s">
        <v>159</v>
      </c>
      <c r="B15" s="91">
        <v>926</v>
      </c>
      <c r="C15" s="84" t="s">
        <v>131</v>
      </c>
      <c r="D15" s="38"/>
      <c r="E15" s="39"/>
      <c r="F15" s="46">
        <f>SUM(F16+F28)</f>
        <v>2875185</v>
      </c>
      <c r="G15" s="46">
        <f>SUM(G16)</f>
        <v>2879385</v>
      </c>
    </row>
    <row r="16" spans="1:7" ht="39.75" customHeight="1">
      <c r="A16" s="29" t="s">
        <v>372</v>
      </c>
      <c r="B16" s="5">
        <v>926</v>
      </c>
      <c r="C16" s="85" t="s">
        <v>131</v>
      </c>
      <c r="D16" s="28" t="s">
        <v>106</v>
      </c>
      <c r="E16" s="33"/>
      <c r="F16" s="51">
        <f>SUM(F17+F18+F19)</f>
        <v>2874611.35</v>
      </c>
      <c r="G16" s="51">
        <f>SUM(G17+G18+G19)</f>
        <v>2879385</v>
      </c>
    </row>
    <row r="17" spans="1:7" ht="105" customHeight="1">
      <c r="A17" s="3" t="s">
        <v>433</v>
      </c>
      <c r="B17" s="5">
        <v>926</v>
      </c>
      <c r="C17" s="85" t="s">
        <v>131</v>
      </c>
      <c r="D17" s="28" t="s">
        <v>106</v>
      </c>
      <c r="E17" s="33">
        <v>100</v>
      </c>
      <c r="F17" s="51">
        <v>2794484</v>
      </c>
      <c r="G17" s="51">
        <v>2794484</v>
      </c>
    </row>
    <row r="18" spans="1:7" ht="62.25" customHeight="1">
      <c r="A18" s="44" t="s">
        <v>403</v>
      </c>
      <c r="B18" s="5">
        <v>926</v>
      </c>
      <c r="C18" s="85" t="s">
        <v>131</v>
      </c>
      <c r="D18" s="28" t="s">
        <v>106</v>
      </c>
      <c r="E18" s="72">
        <v>200</v>
      </c>
      <c r="F18" s="51">
        <v>60105.35</v>
      </c>
      <c r="G18" s="51">
        <v>64879</v>
      </c>
    </row>
    <row r="19" spans="1:7" ht="31.5" customHeight="1">
      <c r="A19" s="27" t="s">
        <v>376</v>
      </c>
      <c r="B19" s="5">
        <v>926</v>
      </c>
      <c r="C19" s="85" t="s">
        <v>131</v>
      </c>
      <c r="D19" s="28" t="s">
        <v>106</v>
      </c>
      <c r="E19" s="33">
        <v>800</v>
      </c>
      <c r="F19" s="51">
        <v>20022</v>
      </c>
      <c r="G19" s="51">
        <v>20022</v>
      </c>
    </row>
    <row r="20" spans="1:7" ht="27.75" customHeight="1">
      <c r="A20" s="29" t="s">
        <v>110</v>
      </c>
      <c r="B20" s="92">
        <v>926</v>
      </c>
      <c r="C20" s="90" t="s">
        <v>132</v>
      </c>
      <c r="D20" s="28" t="s">
        <v>109</v>
      </c>
      <c r="E20" s="33"/>
      <c r="F20" s="51">
        <f>SUM(F21)</f>
        <v>937917</v>
      </c>
      <c r="G20" s="51">
        <f>SUM(G21)</f>
        <v>937917</v>
      </c>
    </row>
    <row r="21" spans="1:7" ht="87.75" customHeight="1">
      <c r="A21" s="3" t="s">
        <v>405</v>
      </c>
      <c r="B21" s="92">
        <v>926</v>
      </c>
      <c r="C21" s="90" t="s">
        <v>132</v>
      </c>
      <c r="D21" s="28" t="s">
        <v>109</v>
      </c>
      <c r="E21" s="39">
        <v>100</v>
      </c>
      <c r="F21" s="51">
        <v>937917</v>
      </c>
      <c r="G21" s="51">
        <v>937917</v>
      </c>
    </row>
    <row r="22" spans="1:7" ht="47.25" customHeight="1">
      <c r="A22" s="82" t="s">
        <v>111</v>
      </c>
      <c r="B22" s="5">
        <v>926</v>
      </c>
      <c r="C22" s="85" t="s">
        <v>133</v>
      </c>
      <c r="D22" s="72" t="s">
        <v>112</v>
      </c>
      <c r="E22" s="33"/>
      <c r="F22" s="74">
        <f>SUM(F23)</f>
        <v>10000</v>
      </c>
      <c r="G22" s="74">
        <f>SUM(G23)</f>
        <v>10000</v>
      </c>
    </row>
    <row r="23" spans="1:7" ht="46.5" customHeight="1">
      <c r="A23" s="82" t="s">
        <v>434</v>
      </c>
      <c r="B23" s="5">
        <v>926</v>
      </c>
      <c r="C23" s="85" t="s">
        <v>133</v>
      </c>
      <c r="D23" s="72" t="s">
        <v>112</v>
      </c>
      <c r="E23" s="33">
        <v>200</v>
      </c>
      <c r="F23" s="74">
        <v>10000</v>
      </c>
      <c r="G23" s="74">
        <v>10000</v>
      </c>
    </row>
    <row r="24" spans="1:7" ht="34.5" customHeight="1">
      <c r="A24" s="29" t="s">
        <v>113</v>
      </c>
      <c r="B24" s="5">
        <v>926</v>
      </c>
      <c r="C24" s="85" t="s">
        <v>131</v>
      </c>
      <c r="D24" s="41" t="s">
        <v>49</v>
      </c>
      <c r="E24" s="33"/>
      <c r="F24" s="51">
        <f>F25</f>
        <v>0</v>
      </c>
      <c r="G24" s="51">
        <f>G25</f>
        <v>0</v>
      </c>
    </row>
    <row r="25" spans="1:7" ht="34.5" customHeight="1">
      <c r="A25" s="50" t="s">
        <v>114</v>
      </c>
      <c r="B25" s="5">
        <v>926</v>
      </c>
      <c r="C25" s="85" t="s">
        <v>131</v>
      </c>
      <c r="D25" s="41" t="s">
        <v>50</v>
      </c>
      <c r="E25" s="39"/>
      <c r="F25" s="51"/>
      <c r="G25" s="51"/>
    </row>
    <row r="26" spans="1:7" ht="35.25" customHeight="1">
      <c r="A26" s="82" t="s">
        <v>116</v>
      </c>
      <c r="B26" s="5">
        <v>926</v>
      </c>
      <c r="C26" s="85" t="s">
        <v>131</v>
      </c>
      <c r="D26" s="28" t="s">
        <v>115</v>
      </c>
      <c r="E26" s="93"/>
      <c r="F26" s="51"/>
      <c r="G26" s="51"/>
    </row>
    <row r="27" spans="1:7" ht="35.25" customHeight="1">
      <c r="A27" s="44" t="s">
        <v>380</v>
      </c>
      <c r="B27" s="5">
        <v>926</v>
      </c>
      <c r="C27" s="85" t="s">
        <v>131</v>
      </c>
      <c r="D27" s="28" t="s">
        <v>115</v>
      </c>
      <c r="E27" s="39">
        <v>200</v>
      </c>
      <c r="F27" s="51"/>
      <c r="G27" s="51"/>
    </row>
    <row r="28" spans="1:7" ht="33.75" customHeight="1">
      <c r="A28" s="43" t="s">
        <v>450</v>
      </c>
      <c r="B28" s="5">
        <v>926</v>
      </c>
      <c r="C28" s="85" t="s">
        <v>131</v>
      </c>
      <c r="D28" s="28" t="s">
        <v>448</v>
      </c>
      <c r="E28" s="39">
        <v>500</v>
      </c>
      <c r="F28" s="51">
        <v>573.65</v>
      </c>
      <c r="G28" s="7"/>
    </row>
    <row r="29" spans="1:7" ht="31.5" customHeight="1">
      <c r="A29" s="43" t="s">
        <v>449</v>
      </c>
      <c r="B29" s="5">
        <v>926</v>
      </c>
      <c r="C29" s="85" t="s">
        <v>446</v>
      </c>
      <c r="D29" s="28" t="s">
        <v>447</v>
      </c>
      <c r="E29" s="39">
        <v>500</v>
      </c>
      <c r="F29" s="51">
        <v>49955</v>
      </c>
      <c r="G29" s="7"/>
    </row>
    <row r="30" spans="1:7" ht="28.5" customHeight="1">
      <c r="A30" s="27" t="s">
        <v>27</v>
      </c>
      <c r="B30" s="5">
        <v>926</v>
      </c>
      <c r="C30" s="85" t="s">
        <v>212</v>
      </c>
      <c r="D30" s="28" t="s">
        <v>211</v>
      </c>
      <c r="E30" s="39">
        <v>200</v>
      </c>
      <c r="F30" s="51"/>
      <c r="G30" s="51"/>
    </row>
    <row r="31" spans="1:7" ht="94.5" customHeight="1">
      <c r="A31" s="99" t="s">
        <v>135</v>
      </c>
      <c r="B31" s="100">
        <v>926</v>
      </c>
      <c r="C31" s="101" t="s">
        <v>136</v>
      </c>
      <c r="D31" s="102"/>
      <c r="E31" s="103"/>
      <c r="F31" s="104">
        <f>SUM(F32)</f>
        <v>254900</v>
      </c>
      <c r="G31" s="104">
        <f>SUM(G32)</f>
        <v>0</v>
      </c>
    </row>
    <row r="32" spans="1:7" ht="126.75" customHeight="1">
      <c r="A32" s="50" t="s">
        <v>137</v>
      </c>
      <c r="B32" s="5">
        <v>926</v>
      </c>
      <c r="C32" s="85" t="s">
        <v>134</v>
      </c>
      <c r="D32" s="28"/>
      <c r="E32" s="39"/>
      <c r="F32" s="51">
        <f>SUM(F33)</f>
        <v>254900</v>
      </c>
      <c r="G32" s="51">
        <f>SUM(G33)</f>
        <v>0</v>
      </c>
    </row>
    <row r="33" spans="1:7" ht="119.25" customHeight="1">
      <c r="A33" s="30" t="s">
        <v>127</v>
      </c>
      <c r="B33" s="5">
        <v>926</v>
      </c>
      <c r="C33" s="85" t="s">
        <v>134</v>
      </c>
      <c r="D33" s="5" t="s">
        <v>126</v>
      </c>
      <c r="E33" s="33"/>
      <c r="F33" s="52">
        <f>SUM(F34:F35)</f>
        <v>254900</v>
      </c>
      <c r="G33" s="52">
        <f>SUM(G34:G35)</f>
        <v>0</v>
      </c>
    </row>
    <row r="34" spans="1:7" ht="18.75" customHeight="1">
      <c r="A34" s="3" t="s">
        <v>388</v>
      </c>
      <c r="B34" s="5">
        <v>926</v>
      </c>
      <c r="C34" s="86" t="s">
        <v>134</v>
      </c>
      <c r="D34" s="5" t="s">
        <v>126</v>
      </c>
      <c r="E34" s="33">
        <v>100</v>
      </c>
      <c r="F34" s="52">
        <v>254900</v>
      </c>
      <c r="G34" s="52"/>
    </row>
    <row r="35" spans="1:7" ht="51" customHeight="1">
      <c r="A35" s="27" t="s">
        <v>389</v>
      </c>
      <c r="B35" s="5">
        <v>926</v>
      </c>
      <c r="C35" s="87" t="s">
        <v>134</v>
      </c>
      <c r="D35" s="5" t="s">
        <v>126</v>
      </c>
      <c r="E35" s="39">
        <v>200</v>
      </c>
      <c r="F35" s="52"/>
      <c r="G35" s="52"/>
    </row>
    <row r="36" spans="1:7" ht="65.25" customHeight="1">
      <c r="A36" s="99" t="s">
        <v>138</v>
      </c>
      <c r="B36" s="100">
        <v>926</v>
      </c>
      <c r="C36" s="101" t="s">
        <v>140</v>
      </c>
      <c r="D36" s="102"/>
      <c r="E36" s="103"/>
      <c r="F36" s="104">
        <f>F37</f>
        <v>114000</v>
      </c>
      <c r="G36" s="104">
        <f>G37</f>
        <v>114000</v>
      </c>
    </row>
    <row r="37" spans="1:7" s="96" customFormat="1" ht="24.75" customHeight="1">
      <c r="A37" s="50" t="s">
        <v>139</v>
      </c>
      <c r="B37" s="5">
        <v>926</v>
      </c>
      <c r="C37" s="94" t="s">
        <v>141</v>
      </c>
      <c r="D37" s="95"/>
      <c r="E37" s="72"/>
      <c r="F37" s="74">
        <f>SUM(F38)</f>
        <v>114000</v>
      </c>
      <c r="G37" s="74">
        <f>SUM(G38)</f>
        <v>114000</v>
      </c>
    </row>
    <row r="38" spans="1:7" ht="30.75" customHeight="1">
      <c r="A38" s="29" t="s">
        <v>70</v>
      </c>
      <c r="B38" s="5">
        <v>926</v>
      </c>
      <c r="C38" s="88" t="s">
        <v>141</v>
      </c>
      <c r="D38" s="41" t="s">
        <v>66</v>
      </c>
      <c r="E38" s="33"/>
      <c r="F38" s="67">
        <f>SUM(F39)</f>
        <v>114000</v>
      </c>
      <c r="G38" s="67">
        <f>SUM(G39)</f>
        <v>114000</v>
      </c>
    </row>
    <row r="39" spans="1:7" ht="33" customHeight="1">
      <c r="A39" s="117" t="s">
        <v>357</v>
      </c>
      <c r="B39" s="113">
        <v>926</v>
      </c>
      <c r="C39" s="118"/>
      <c r="D39" s="119" t="s">
        <v>66</v>
      </c>
      <c r="E39" s="93">
        <v>200</v>
      </c>
      <c r="F39" s="111">
        <v>114000</v>
      </c>
      <c r="G39" s="111">
        <v>114000</v>
      </c>
    </row>
    <row r="40" spans="1:7" ht="56.25" customHeight="1">
      <c r="A40" s="122" t="s">
        <v>194</v>
      </c>
      <c r="B40" s="100">
        <v>926</v>
      </c>
      <c r="C40" s="101" t="s">
        <v>192</v>
      </c>
      <c r="D40" s="102"/>
      <c r="E40" s="103"/>
      <c r="F40" s="104">
        <f>F41</f>
        <v>0</v>
      </c>
      <c r="G40" s="104">
        <f>G41</f>
        <v>0</v>
      </c>
    </row>
    <row r="41" spans="1:7" ht="25.5" customHeight="1">
      <c r="A41" s="73" t="s">
        <v>193</v>
      </c>
      <c r="B41" s="5">
        <v>926</v>
      </c>
      <c r="C41" s="97" t="s">
        <v>192</v>
      </c>
      <c r="D41" s="72" t="s">
        <v>187</v>
      </c>
      <c r="E41" s="39"/>
      <c r="F41" s="58">
        <f>F42</f>
        <v>0</v>
      </c>
      <c r="G41" s="58">
        <f>G42</f>
        <v>0</v>
      </c>
    </row>
    <row r="42" spans="1:7" ht="33.75" customHeight="1">
      <c r="A42" s="4" t="s">
        <v>419</v>
      </c>
      <c r="B42" s="5">
        <v>926</v>
      </c>
      <c r="C42" s="97" t="s">
        <v>192</v>
      </c>
      <c r="D42" s="72" t="s">
        <v>187</v>
      </c>
      <c r="E42" s="33">
        <v>200</v>
      </c>
      <c r="F42" s="67"/>
      <c r="G42" s="67"/>
    </row>
    <row r="43" spans="1:7" ht="42.75" customHeight="1">
      <c r="A43" s="108" t="s">
        <v>142</v>
      </c>
      <c r="B43" s="100">
        <v>926</v>
      </c>
      <c r="C43" s="109" t="s">
        <v>143</v>
      </c>
      <c r="D43" s="102"/>
      <c r="E43" s="103"/>
      <c r="F43" s="110">
        <f>SUM(F44)</f>
        <v>1114981.58</v>
      </c>
      <c r="G43" s="110">
        <f>SUM(G44)</f>
        <v>1194903.83</v>
      </c>
    </row>
    <row r="44" spans="1:7" ht="35.25" customHeight="1">
      <c r="A44" s="73" t="s">
        <v>144</v>
      </c>
      <c r="B44" s="5">
        <v>926</v>
      </c>
      <c r="C44" s="87" t="s">
        <v>145</v>
      </c>
      <c r="D44" s="72"/>
      <c r="E44" s="39"/>
      <c r="F44" s="58">
        <f>SUM(F45+F47+F49+F51+F53+F56)</f>
        <v>1114981.58</v>
      </c>
      <c r="G44" s="58">
        <f>SUM(G45+G47+G49+G51+G53+G56)</f>
        <v>1194903.83</v>
      </c>
    </row>
    <row r="45" spans="1:7" ht="33" customHeight="1">
      <c r="A45" s="73" t="s">
        <v>73</v>
      </c>
      <c r="B45" s="5">
        <v>926</v>
      </c>
      <c r="C45" s="97" t="s">
        <v>145</v>
      </c>
      <c r="D45" s="72" t="s">
        <v>74</v>
      </c>
      <c r="E45" s="39"/>
      <c r="F45" s="58">
        <f>F46</f>
        <v>900000</v>
      </c>
      <c r="G45" s="58">
        <f>G46</f>
        <v>900000</v>
      </c>
    </row>
    <row r="46" spans="1:7" ht="50.25" customHeight="1">
      <c r="A46" s="4" t="s">
        <v>435</v>
      </c>
      <c r="B46" s="5">
        <v>926</v>
      </c>
      <c r="C46" s="97" t="s">
        <v>145</v>
      </c>
      <c r="D46" s="72" t="s">
        <v>74</v>
      </c>
      <c r="E46" s="33">
        <v>200</v>
      </c>
      <c r="F46" s="67">
        <v>900000</v>
      </c>
      <c r="G46" s="67">
        <v>900000</v>
      </c>
    </row>
    <row r="47" spans="1:7" ht="33" customHeight="1">
      <c r="A47" s="29" t="s">
        <v>77</v>
      </c>
      <c r="B47" s="5">
        <v>926</v>
      </c>
      <c r="C47" s="97" t="s">
        <v>145</v>
      </c>
      <c r="D47" s="28" t="s">
        <v>78</v>
      </c>
      <c r="E47" s="93"/>
      <c r="F47" s="111">
        <f>SUM(F48)</f>
        <v>34965.58</v>
      </c>
      <c r="G47" s="111">
        <f>SUM(G48)</f>
        <v>114887.83</v>
      </c>
    </row>
    <row r="48" spans="1:7" ht="38.25">
      <c r="A48" s="27" t="s">
        <v>392</v>
      </c>
      <c r="B48" s="5">
        <v>926</v>
      </c>
      <c r="C48" s="97" t="s">
        <v>145</v>
      </c>
      <c r="D48" s="28" t="s">
        <v>78</v>
      </c>
      <c r="E48" s="72">
        <v>200</v>
      </c>
      <c r="F48" s="74">
        <v>34965.58</v>
      </c>
      <c r="G48" s="74">
        <v>114887.83</v>
      </c>
    </row>
    <row r="49" spans="1:7" ht="25.5">
      <c r="A49" s="73" t="s">
        <v>189</v>
      </c>
      <c r="B49" s="5">
        <v>926</v>
      </c>
      <c r="C49" s="97" t="s">
        <v>145</v>
      </c>
      <c r="D49" s="72" t="s">
        <v>176</v>
      </c>
      <c r="E49" s="39"/>
      <c r="F49" s="58"/>
      <c r="G49" s="58"/>
    </row>
    <row r="50" spans="1:7" ht="48" customHeight="1">
      <c r="A50" s="4" t="s">
        <v>436</v>
      </c>
      <c r="B50" s="5">
        <v>926</v>
      </c>
      <c r="C50" s="97" t="s">
        <v>145</v>
      </c>
      <c r="D50" s="72" t="s">
        <v>176</v>
      </c>
      <c r="E50" s="33">
        <v>200</v>
      </c>
      <c r="F50" s="67"/>
      <c r="G50" s="67"/>
    </row>
    <row r="51" spans="1:7" ht="53.25" customHeight="1">
      <c r="A51" s="29" t="s">
        <v>190</v>
      </c>
      <c r="B51" s="5">
        <v>926</v>
      </c>
      <c r="C51" s="97" t="s">
        <v>145</v>
      </c>
      <c r="D51" s="28" t="s">
        <v>182</v>
      </c>
      <c r="E51" s="93"/>
      <c r="F51" s="121"/>
      <c r="G51" s="121"/>
    </row>
    <row r="52" spans="1:7" ht="34.5" customHeight="1">
      <c r="A52" s="27" t="s">
        <v>437</v>
      </c>
      <c r="B52" s="5">
        <v>926</v>
      </c>
      <c r="C52" s="97" t="s">
        <v>145</v>
      </c>
      <c r="D52" s="28" t="s">
        <v>191</v>
      </c>
      <c r="E52" s="33">
        <v>200</v>
      </c>
      <c r="F52" s="48"/>
      <c r="G52" s="48"/>
    </row>
    <row r="53" spans="1:7" ht="30" customHeight="1">
      <c r="A53" s="29" t="s">
        <v>104</v>
      </c>
      <c r="B53" s="5">
        <v>926</v>
      </c>
      <c r="C53" s="97" t="s">
        <v>145</v>
      </c>
      <c r="D53" s="41" t="s">
        <v>105</v>
      </c>
      <c r="E53" s="93"/>
      <c r="F53" s="111">
        <f>SUM(F54)</f>
        <v>170016</v>
      </c>
      <c r="G53" s="111">
        <f>SUM(G54)</f>
        <v>170016</v>
      </c>
    </row>
    <row r="54" spans="1:7" ht="27" customHeight="1">
      <c r="A54" s="27" t="s">
        <v>371</v>
      </c>
      <c r="B54" s="5">
        <v>926</v>
      </c>
      <c r="C54" s="97" t="s">
        <v>145</v>
      </c>
      <c r="D54" s="41" t="s">
        <v>105</v>
      </c>
      <c r="E54" s="72">
        <v>200</v>
      </c>
      <c r="F54" s="74">
        <v>170016</v>
      </c>
      <c r="G54" s="74">
        <v>170016</v>
      </c>
    </row>
    <row r="55" spans="1:7" ht="28.5" customHeight="1">
      <c r="A55" s="50" t="s">
        <v>438</v>
      </c>
      <c r="B55" s="5">
        <v>926</v>
      </c>
      <c r="C55" s="97" t="s">
        <v>145</v>
      </c>
      <c r="D55" s="41" t="s">
        <v>85</v>
      </c>
      <c r="E55" s="72"/>
      <c r="F55" s="74">
        <v>10000</v>
      </c>
      <c r="G55" s="74">
        <v>10000</v>
      </c>
    </row>
    <row r="56" spans="1:7" ht="26.25" customHeight="1">
      <c r="A56" s="27" t="s">
        <v>439</v>
      </c>
      <c r="B56" s="5">
        <v>926</v>
      </c>
      <c r="C56" s="97" t="s">
        <v>145</v>
      </c>
      <c r="D56" s="41" t="s">
        <v>85</v>
      </c>
      <c r="E56" s="72">
        <v>200</v>
      </c>
      <c r="F56" s="74">
        <v>10000</v>
      </c>
      <c r="G56" s="74">
        <v>10000</v>
      </c>
    </row>
    <row r="57" spans="1:7" ht="96.75" customHeight="1">
      <c r="A57" s="99" t="s">
        <v>146</v>
      </c>
      <c r="B57" s="100">
        <v>926</v>
      </c>
      <c r="C57" s="101" t="s">
        <v>147</v>
      </c>
      <c r="D57" s="78"/>
      <c r="E57" s="103"/>
      <c r="F57" s="104">
        <f>F58</f>
        <v>3155925.09</v>
      </c>
      <c r="G57" s="104">
        <f>G58</f>
        <v>3255925.09</v>
      </c>
    </row>
    <row r="58" spans="1:7" ht="81" customHeight="1">
      <c r="A58" s="50" t="s">
        <v>148</v>
      </c>
      <c r="B58" s="5">
        <v>926</v>
      </c>
      <c r="C58" s="94" t="s">
        <v>149</v>
      </c>
      <c r="D58" s="28"/>
      <c r="E58" s="33"/>
      <c r="F58" s="67">
        <f>SUM(F60+F64+F65)</f>
        <v>3155925.09</v>
      </c>
      <c r="G58" s="67">
        <f>SUM(G60+G64+G65)</f>
        <v>3255925.09</v>
      </c>
    </row>
    <row r="59" spans="1:7" ht="25.5" customHeight="1">
      <c r="A59" s="29" t="s">
        <v>89</v>
      </c>
      <c r="B59" s="5">
        <v>926</v>
      </c>
      <c r="C59" s="94" t="s">
        <v>149</v>
      </c>
      <c r="D59" s="28" t="s">
        <v>90</v>
      </c>
      <c r="E59" s="33"/>
      <c r="F59" s="51">
        <v>2951605</v>
      </c>
      <c r="G59" s="51">
        <v>2951605</v>
      </c>
    </row>
    <row r="60" spans="1:7" s="59" customFormat="1" ht="127.5" customHeight="1">
      <c r="A60" s="29" t="s">
        <v>440</v>
      </c>
      <c r="B60" s="5">
        <v>926</v>
      </c>
      <c r="C60" s="94" t="s">
        <v>149</v>
      </c>
      <c r="D60" s="28" t="s">
        <v>90</v>
      </c>
      <c r="E60" s="33">
        <v>100</v>
      </c>
      <c r="F60" s="51">
        <v>2951605</v>
      </c>
      <c r="G60" s="51">
        <v>2951605</v>
      </c>
    </row>
    <row r="61" spans="1:7" ht="42.75" customHeight="1">
      <c r="A61" s="29" t="s">
        <v>93</v>
      </c>
      <c r="B61" s="5">
        <v>926</v>
      </c>
      <c r="C61" s="94" t="s">
        <v>149</v>
      </c>
      <c r="D61" s="28" t="s">
        <v>150</v>
      </c>
      <c r="E61" s="33"/>
      <c r="F61" s="51"/>
      <c r="G61" s="51"/>
    </row>
    <row r="62" spans="1:7" ht="33.75" customHeight="1">
      <c r="A62" s="29" t="s">
        <v>441</v>
      </c>
      <c r="B62" s="5">
        <v>926</v>
      </c>
      <c r="C62" s="94" t="s">
        <v>149</v>
      </c>
      <c r="D62" s="28" t="s">
        <v>150</v>
      </c>
      <c r="E62" s="33">
        <v>100</v>
      </c>
      <c r="F62" s="51"/>
      <c r="G62" s="51"/>
    </row>
    <row r="63" spans="1:7" s="59" customFormat="1" ht="31.5" customHeight="1">
      <c r="A63" s="29" t="s">
        <v>91</v>
      </c>
      <c r="B63" s="5">
        <v>926</v>
      </c>
      <c r="C63" s="94" t="s">
        <v>149</v>
      </c>
      <c r="D63" s="28" t="s">
        <v>92</v>
      </c>
      <c r="E63" s="33"/>
      <c r="F63" s="51">
        <f>F64</f>
        <v>198720.09</v>
      </c>
      <c r="G63" s="51">
        <f>G64</f>
        <v>298720.09</v>
      </c>
    </row>
    <row r="64" spans="1:7" ht="32.25" customHeight="1">
      <c r="A64" s="27" t="s">
        <v>397</v>
      </c>
      <c r="B64" s="5">
        <v>926</v>
      </c>
      <c r="C64" s="94" t="s">
        <v>149</v>
      </c>
      <c r="D64" s="28" t="s">
        <v>92</v>
      </c>
      <c r="E64" s="33">
        <v>200</v>
      </c>
      <c r="F64" s="51">
        <v>198720.09</v>
      </c>
      <c r="G64" s="51">
        <v>298720.09</v>
      </c>
    </row>
    <row r="65" spans="1:7" ht="24.75" customHeight="1">
      <c r="A65" s="27" t="s">
        <v>398</v>
      </c>
      <c r="B65" s="5">
        <v>926</v>
      </c>
      <c r="C65" s="94" t="s">
        <v>149</v>
      </c>
      <c r="D65" s="28" t="s">
        <v>92</v>
      </c>
      <c r="E65" s="33">
        <v>800</v>
      </c>
      <c r="F65" s="51">
        <v>5600</v>
      </c>
      <c r="G65" s="51">
        <v>5600</v>
      </c>
    </row>
    <row r="66" spans="1:7" ht="72" customHeight="1">
      <c r="A66" s="99" t="s">
        <v>151</v>
      </c>
      <c r="B66" s="106">
        <v>926</v>
      </c>
      <c r="C66" s="101" t="s">
        <v>153</v>
      </c>
      <c r="D66" s="102"/>
      <c r="E66" s="102"/>
      <c r="F66" s="104">
        <f>F67</f>
        <v>220435.68</v>
      </c>
      <c r="G66" s="104">
        <f>G67</f>
        <v>220435.68</v>
      </c>
    </row>
    <row r="67" spans="1:7" s="59" customFormat="1" ht="97.5" customHeight="1">
      <c r="A67" s="29" t="s">
        <v>152</v>
      </c>
      <c r="B67" s="5">
        <v>926</v>
      </c>
      <c r="C67" s="85" t="s">
        <v>154</v>
      </c>
      <c r="D67" s="28"/>
      <c r="E67" s="33"/>
      <c r="F67" s="67">
        <f>F69</f>
        <v>220435.68</v>
      </c>
      <c r="G67" s="67">
        <f>G69</f>
        <v>220435.68</v>
      </c>
    </row>
    <row r="68" spans="1:7" ht="102">
      <c r="A68" s="215" t="s">
        <v>122</v>
      </c>
      <c r="B68" s="5">
        <v>926</v>
      </c>
      <c r="C68" s="94" t="s">
        <v>154</v>
      </c>
      <c r="D68" s="5" t="s">
        <v>121</v>
      </c>
      <c r="E68" s="33"/>
      <c r="F68" s="67">
        <f>SUM(F69)</f>
        <v>220435.68</v>
      </c>
      <c r="G68" s="67">
        <f>SUM(G69)</f>
        <v>220435.68</v>
      </c>
    </row>
    <row r="69" spans="1:7" ht="114.75">
      <c r="A69" s="215" t="s">
        <v>430</v>
      </c>
      <c r="B69" s="5">
        <v>926</v>
      </c>
      <c r="C69" s="94" t="s">
        <v>154</v>
      </c>
      <c r="D69" s="5" t="s">
        <v>121</v>
      </c>
      <c r="E69" s="33">
        <v>300</v>
      </c>
      <c r="F69" s="67">
        <v>220435.68</v>
      </c>
      <c r="G69" s="67">
        <v>220435.68</v>
      </c>
    </row>
    <row r="70" spans="1:7" ht="12.75">
      <c r="A70" s="99" t="s">
        <v>155</v>
      </c>
      <c r="B70" s="100">
        <v>926</v>
      </c>
      <c r="C70" s="101" t="s">
        <v>156</v>
      </c>
      <c r="D70" s="102"/>
      <c r="E70" s="103"/>
      <c r="F70" s="104">
        <f>SUM(F73)</f>
        <v>0</v>
      </c>
      <c r="G70" s="104">
        <f>SUM(G73)</f>
        <v>0</v>
      </c>
    </row>
    <row r="71" spans="1:7" ht="12.75">
      <c r="A71" s="112" t="s">
        <v>157</v>
      </c>
      <c r="B71" s="113">
        <v>926</v>
      </c>
      <c r="C71" s="114" t="s">
        <v>158</v>
      </c>
      <c r="D71" s="115"/>
      <c r="E71" s="93"/>
      <c r="F71" s="111">
        <f>SUM(F72)</f>
        <v>0</v>
      </c>
      <c r="G71" s="111">
        <f>SUM(G72)</f>
        <v>0</v>
      </c>
    </row>
    <row r="72" spans="1:7" ht="25.5">
      <c r="A72" s="112" t="s">
        <v>99</v>
      </c>
      <c r="B72" s="113">
        <v>926</v>
      </c>
      <c r="C72" s="114" t="s">
        <v>158</v>
      </c>
      <c r="D72" s="115" t="s">
        <v>100</v>
      </c>
      <c r="E72" s="93"/>
      <c r="F72" s="111">
        <f>SUM(F73)</f>
        <v>0</v>
      </c>
      <c r="G72" s="111">
        <f>SUM(G73)</f>
        <v>0</v>
      </c>
    </row>
    <row r="73" spans="1:7" ht="51">
      <c r="A73" s="112" t="s">
        <v>442</v>
      </c>
      <c r="B73" s="113">
        <v>926</v>
      </c>
      <c r="C73" s="114" t="s">
        <v>158</v>
      </c>
      <c r="D73" s="115" t="s">
        <v>100</v>
      </c>
      <c r="E73" s="98">
        <v>200</v>
      </c>
      <c r="F73" s="116"/>
      <c r="G73" s="116"/>
    </row>
    <row r="74" spans="1:7" ht="12.75">
      <c r="A74" s="37" t="s">
        <v>25</v>
      </c>
      <c r="B74" s="68"/>
      <c r="C74" s="68"/>
      <c r="D74" s="35"/>
      <c r="E74" s="36"/>
      <c r="F74" s="53">
        <f>SUM(F70+F66+F57+F43+F40+F36+F31+F14)</f>
        <v>8733873</v>
      </c>
      <c r="G74" s="53">
        <f>SUM(G70+G66+G57+G43+G40+G36+G31+G14)</f>
        <v>8612566.6</v>
      </c>
    </row>
    <row r="75" spans="1:7" ht="12.75">
      <c r="A75" s="54" t="s">
        <v>2</v>
      </c>
      <c r="B75" s="7"/>
      <c r="C75" s="7"/>
      <c r="D75" s="7"/>
      <c r="E75" s="38"/>
      <c r="F75" s="38" t="s">
        <v>51</v>
      </c>
      <c r="G75" s="38" t="s">
        <v>51</v>
      </c>
    </row>
  </sheetData>
  <sheetProtection/>
  <mergeCells count="6">
    <mergeCell ref="A4:F4"/>
    <mergeCell ref="A5:F5"/>
    <mergeCell ref="A8:F8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zoomScalePageLayoutView="0" workbookViewId="0" topLeftCell="A10">
      <selection activeCell="F21" sqref="F21"/>
    </sheetView>
  </sheetViews>
  <sheetFormatPr defaultColWidth="9.00390625" defaultRowHeight="12.75"/>
  <cols>
    <col min="1" max="1" width="10.75390625" style="0" customWidth="1"/>
    <col min="2" max="2" width="28.375" style="0" customWidth="1"/>
    <col min="3" max="3" width="36.00390625" style="0" customWidth="1"/>
    <col min="4" max="4" width="17.375" style="0" customWidth="1"/>
    <col min="5" max="5" width="17.125" style="0" customWidth="1"/>
    <col min="6" max="6" width="17.75390625" style="0" customWidth="1"/>
  </cols>
  <sheetData>
    <row r="1" spans="1:6" ht="12.75">
      <c r="A1" s="166"/>
      <c r="B1" s="166"/>
      <c r="C1" s="166"/>
      <c r="D1" s="167"/>
      <c r="E1" s="269" t="s">
        <v>452</v>
      </c>
      <c r="F1" s="269"/>
    </row>
    <row r="2" spans="1:6" ht="12.75">
      <c r="A2" s="166"/>
      <c r="B2" s="166"/>
      <c r="C2" s="166"/>
      <c r="D2" s="269" t="s">
        <v>307</v>
      </c>
      <c r="E2" s="269"/>
      <c r="F2" s="269"/>
    </row>
    <row r="3" spans="1:6" ht="12.75">
      <c r="A3" s="166"/>
      <c r="B3" s="166"/>
      <c r="C3" s="166"/>
      <c r="D3" s="269" t="s">
        <v>233</v>
      </c>
      <c r="E3" s="269"/>
      <c r="F3" s="269"/>
    </row>
    <row r="4" spans="1:6" ht="12.75">
      <c r="A4" s="166"/>
      <c r="B4" s="166"/>
      <c r="C4" s="166"/>
      <c r="D4" s="269" t="s">
        <v>508</v>
      </c>
      <c r="E4" s="269"/>
      <c r="F4" s="269"/>
    </row>
    <row r="5" spans="1:6" ht="12.75">
      <c r="A5" s="167"/>
      <c r="B5" s="166"/>
      <c r="C5" s="166"/>
      <c r="D5" s="166"/>
      <c r="E5" s="166"/>
      <c r="F5" s="166"/>
    </row>
    <row r="6" spans="1:6" ht="12.75">
      <c r="A6" s="266" t="s">
        <v>509</v>
      </c>
      <c r="B6" s="266"/>
      <c r="C6" s="266"/>
      <c r="D6" s="266"/>
      <c r="E6" s="266"/>
      <c r="F6" s="266"/>
    </row>
    <row r="7" spans="1:6" ht="12.75">
      <c r="A7" s="267"/>
      <c r="B7" s="267"/>
      <c r="C7" s="267"/>
      <c r="D7" s="267"/>
      <c r="E7" s="267"/>
      <c r="F7" s="267"/>
    </row>
    <row r="8" spans="1:6" ht="12.75">
      <c r="A8" s="267"/>
      <c r="B8" s="267"/>
      <c r="C8" s="267"/>
      <c r="D8" s="267"/>
      <c r="E8" s="267"/>
      <c r="F8" s="267"/>
    </row>
    <row r="9" spans="1:6" ht="12.75">
      <c r="A9" s="267"/>
      <c r="B9" s="267"/>
      <c r="C9" s="267"/>
      <c r="D9" s="267"/>
      <c r="E9" s="267"/>
      <c r="F9" s="267"/>
    </row>
    <row r="10" spans="1:6" ht="12.75">
      <c r="A10" s="267"/>
      <c r="B10" s="267"/>
      <c r="C10" s="267"/>
      <c r="D10" s="267"/>
      <c r="E10" s="267"/>
      <c r="F10" s="267"/>
    </row>
    <row r="11" spans="1:6" ht="12.75">
      <c r="A11" s="268"/>
      <c r="B11" s="268"/>
      <c r="C11" s="268"/>
      <c r="D11" s="268"/>
      <c r="E11" s="268"/>
      <c r="F11" s="268"/>
    </row>
    <row r="12" spans="1:6" ht="15.75">
      <c r="A12" s="261" t="s">
        <v>287</v>
      </c>
      <c r="B12" s="262"/>
      <c r="C12" s="263" t="s">
        <v>288</v>
      </c>
      <c r="D12" s="261" t="s">
        <v>30</v>
      </c>
      <c r="E12" s="265"/>
      <c r="F12" s="262"/>
    </row>
    <row r="13" spans="1:6" ht="157.5">
      <c r="A13" s="175" t="s">
        <v>289</v>
      </c>
      <c r="B13" s="176" t="s">
        <v>290</v>
      </c>
      <c r="C13" s="264"/>
      <c r="D13" s="176" t="s">
        <v>309</v>
      </c>
      <c r="E13" s="176" t="s">
        <v>444</v>
      </c>
      <c r="F13" s="176" t="s">
        <v>507</v>
      </c>
    </row>
    <row r="14" spans="1:6" ht="63">
      <c r="A14" s="168">
        <v>926</v>
      </c>
      <c r="B14" s="171"/>
      <c r="C14" s="169" t="s">
        <v>308</v>
      </c>
      <c r="D14" s="173"/>
      <c r="E14" s="173"/>
      <c r="F14" s="173"/>
    </row>
    <row r="15" spans="1:6" ht="31.5">
      <c r="A15" s="170">
        <v>926</v>
      </c>
      <c r="B15" s="171" t="s">
        <v>291</v>
      </c>
      <c r="C15" s="172" t="s">
        <v>292</v>
      </c>
      <c r="D15" s="177">
        <f>SUM(D16)</f>
        <v>0</v>
      </c>
      <c r="E15" s="171">
        <v>0</v>
      </c>
      <c r="F15" s="177">
        <f>SUM(F16)</f>
        <v>0</v>
      </c>
    </row>
    <row r="16" spans="1:6" ht="15.75">
      <c r="A16" s="170">
        <v>926</v>
      </c>
      <c r="B16" s="171" t="s">
        <v>293</v>
      </c>
      <c r="C16" s="172" t="s">
        <v>294</v>
      </c>
      <c r="D16" s="177">
        <f>SUM(D17+D20)</f>
        <v>0</v>
      </c>
      <c r="E16" s="177">
        <f>SUM(E17+E20)</f>
        <v>0</v>
      </c>
      <c r="F16" s="177">
        <f>SUM(F17+F20)</f>
        <v>0</v>
      </c>
    </row>
    <row r="17" spans="1:6" ht="39.75" customHeight="1">
      <c r="A17" s="170">
        <v>926</v>
      </c>
      <c r="B17" s="171" t="s">
        <v>295</v>
      </c>
      <c r="C17" s="172" t="s">
        <v>296</v>
      </c>
      <c r="D17" s="174">
        <f aca="true" t="shared" si="0" ref="D17:F18">SUM(D18)</f>
        <v>-10759113.31</v>
      </c>
      <c r="E17" s="174">
        <f t="shared" si="0"/>
        <v>-8733873</v>
      </c>
      <c r="F17" s="174">
        <f t="shared" si="0"/>
        <v>-8612566.6</v>
      </c>
    </row>
    <row r="18" spans="1:6" ht="41.25" customHeight="1">
      <c r="A18" s="170">
        <v>926</v>
      </c>
      <c r="B18" s="171" t="s">
        <v>297</v>
      </c>
      <c r="C18" s="172" t="s">
        <v>298</v>
      </c>
      <c r="D18" s="174">
        <f t="shared" si="0"/>
        <v>-10759113.31</v>
      </c>
      <c r="E18" s="174">
        <f t="shared" si="0"/>
        <v>-8733873</v>
      </c>
      <c r="F18" s="174">
        <f>F19</f>
        <v>-8612566.6</v>
      </c>
    </row>
    <row r="19" spans="1:6" ht="57" customHeight="1">
      <c r="A19" s="170">
        <v>926</v>
      </c>
      <c r="B19" s="171" t="s">
        <v>299</v>
      </c>
      <c r="C19" s="172" t="s">
        <v>300</v>
      </c>
      <c r="D19" s="174">
        <v>-10759113.31</v>
      </c>
      <c r="E19" s="174">
        <v>-8733873</v>
      </c>
      <c r="F19" s="174">
        <v>-8612566.6</v>
      </c>
    </row>
    <row r="20" spans="1:6" ht="39.75" customHeight="1">
      <c r="A20" s="170">
        <v>926</v>
      </c>
      <c r="B20" s="171" t="s">
        <v>301</v>
      </c>
      <c r="C20" s="172" t="s">
        <v>302</v>
      </c>
      <c r="D20" s="174">
        <f>SUM(D21)</f>
        <v>10759113.31</v>
      </c>
      <c r="E20" s="174">
        <f>SUM(E22)</f>
        <v>8733873</v>
      </c>
      <c r="F20" s="174">
        <f>SUM(F21)</f>
        <v>8612566.6</v>
      </c>
    </row>
    <row r="21" spans="1:6" ht="49.5" customHeight="1">
      <c r="A21" s="170">
        <v>926</v>
      </c>
      <c r="B21" s="171" t="s">
        <v>303</v>
      </c>
      <c r="C21" s="172" t="s">
        <v>304</v>
      </c>
      <c r="D21" s="174">
        <f>SUM(D22)</f>
        <v>10759113.31</v>
      </c>
      <c r="E21" s="174">
        <f>SUM(E22)</f>
        <v>8733873</v>
      </c>
      <c r="F21" s="174">
        <f>SUM(F22)</f>
        <v>8612566.6</v>
      </c>
    </row>
    <row r="22" spans="1:6" ht="47.25">
      <c r="A22" s="170">
        <v>926</v>
      </c>
      <c r="B22" s="171" t="s">
        <v>305</v>
      </c>
      <c r="C22" s="172" t="s">
        <v>306</v>
      </c>
      <c r="D22" s="226">
        <v>10759113.31</v>
      </c>
      <c r="E22" s="174">
        <v>8733873</v>
      </c>
      <c r="F22" s="226">
        <v>8612566.6</v>
      </c>
    </row>
  </sheetData>
  <sheetProtection/>
  <mergeCells count="8">
    <mergeCell ref="A12:B12"/>
    <mergeCell ref="C12:C13"/>
    <mergeCell ref="D12:F12"/>
    <mergeCell ref="A6:F11"/>
    <mergeCell ref="E1:F1"/>
    <mergeCell ref="D2:F2"/>
    <mergeCell ref="D3:F3"/>
    <mergeCell ref="D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E25" sqref="E25"/>
    </sheetView>
  </sheetViews>
  <sheetFormatPr defaultColWidth="9.00390625" defaultRowHeight="12.75"/>
  <cols>
    <col min="1" max="1" width="21.125" style="0" customWidth="1"/>
    <col min="2" max="2" width="26.625" style="0" customWidth="1"/>
    <col min="3" max="3" width="20.875" style="0" customWidth="1"/>
    <col min="4" max="4" width="25.25390625" style="0" customWidth="1"/>
    <col min="5" max="5" width="32.25390625" style="0" customWidth="1"/>
  </cols>
  <sheetData>
    <row r="1" spans="1:5" ht="14.25">
      <c r="A1" s="278" t="s">
        <v>451</v>
      </c>
      <c r="B1" s="278"/>
      <c r="C1" s="278"/>
      <c r="D1" s="278"/>
      <c r="E1" s="278"/>
    </row>
    <row r="2" spans="1:5" ht="15">
      <c r="A2" s="279" t="s">
        <v>321</v>
      </c>
      <c r="B2" s="279"/>
      <c r="C2" s="279"/>
      <c r="D2" s="279"/>
      <c r="E2" s="279"/>
    </row>
    <row r="3" spans="1:5" ht="15">
      <c r="A3" s="279" t="s">
        <v>233</v>
      </c>
      <c r="B3" s="279"/>
      <c r="C3" s="279"/>
      <c r="D3" s="279"/>
      <c r="E3" s="279"/>
    </row>
    <row r="4" spans="1:5" ht="15">
      <c r="A4" s="279" t="s">
        <v>510</v>
      </c>
      <c r="B4" s="279"/>
      <c r="C4" s="279"/>
      <c r="D4" s="279"/>
      <c r="E4" s="279"/>
    </row>
    <row r="5" spans="1:5" ht="12.75">
      <c r="A5" s="280"/>
      <c r="B5" s="280"/>
      <c r="C5" s="280"/>
      <c r="D5" s="280"/>
      <c r="E5" s="280"/>
    </row>
    <row r="6" spans="1:5" ht="49.5" customHeight="1" thickBot="1">
      <c r="A6" s="281" t="s">
        <v>511</v>
      </c>
      <c r="B6" s="281"/>
      <c r="C6" s="281"/>
      <c r="D6" s="281"/>
      <c r="E6" s="281"/>
    </row>
    <row r="7" spans="1:5" ht="30.75" customHeight="1" thickBot="1">
      <c r="A7" s="282" t="s">
        <v>322</v>
      </c>
      <c r="B7" s="270" t="s">
        <v>0</v>
      </c>
      <c r="C7" s="272" t="s">
        <v>323</v>
      </c>
      <c r="D7" s="273"/>
      <c r="E7" s="274"/>
    </row>
    <row r="8" spans="1:5" ht="16.5" thickBot="1">
      <c r="A8" s="283"/>
      <c r="B8" s="271"/>
      <c r="C8" s="183" t="s">
        <v>324</v>
      </c>
      <c r="D8" s="183" t="s">
        <v>445</v>
      </c>
      <c r="E8" s="183" t="s">
        <v>512</v>
      </c>
    </row>
    <row r="9" spans="1:5" ht="32.25" thickBot="1">
      <c r="A9" s="197" t="s">
        <v>130</v>
      </c>
      <c r="B9" s="185" t="s">
        <v>325</v>
      </c>
      <c r="C9" s="202">
        <f>SUM(C10:C14)</f>
        <v>4378601.21</v>
      </c>
      <c r="D9" s="202">
        <f>SUM(D10:D14)</f>
        <v>3873630.65</v>
      </c>
      <c r="E9" s="202">
        <f>SUM(E10:E14)</f>
        <v>3827302</v>
      </c>
    </row>
    <row r="10" spans="1:5" ht="95.25" thickBot="1">
      <c r="A10" s="196" t="s">
        <v>132</v>
      </c>
      <c r="B10" s="189" t="s">
        <v>326</v>
      </c>
      <c r="C10" s="198">
        <v>937917</v>
      </c>
      <c r="D10" s="198">
        <v>937917</v>
      </c>
      <c r="E10" s="198">
        <v>937917</v>
      </c>
    </row>
    <row r="11" spans="1:5" ht="126.75" thickBot="1">
      <c r="A11" s="196" t="s">
        <v>131</v>
      </c>
      <c r="B11" s="189" t="s">
        <v>327</v>
      </c>
      <c r="C11" s="183">
        <v>3261118.21</v>
      </c>
      <c r="D11" s="183">
        <v>2875758.65</v>
      </c>
      <c r="E11" s="183">
        <v>2879385</v>
      </c>
    </row>
    <row r="12" spans="1:5" ht="102.75" thickBot="1">
      <c r="A12" s="196" t="s">
        <v>446</v>
      </c>
      <c r="B12" s="43" t="s">
        <v>449</v>
      </c>
      <c r="C12" s="183">
        <v>49955</v>
      </c>
      <c r="D12" s="183">
        <v>49955</v>
      </c>
      <c r="E12" s="183"/>
    </row>
    <row r="13" spans="1:5" ht="16.5" thickBot="1">
      <c r="A13" s="196" t="s">
        <v>133</v>
      </c>
      <c r="B13" s="189" t="s">
        <v>328</v>
      </c>
      <c r="C13" s="190">
        <v>10000</v>
      </c>
      <c r="D13" s="190">
        <v>10000</v>
      </c>
      <c r="E13" s="190">
        <v>10000</v>
      </c>
    </row>
    <row r="14" spans="1:5" ht="48" thickBot="1">
      <c r="A14" s="196" t="s">
        <v>162</v>
      </c>
      <c r="B14" s="189" t="s">
        <v>329</v>
      </c>
      <c r="C14" s="183">
        <v>119611</v>
      </c>
      <c r="D14" s="190">
        <v>0</v>
      </c>
      <c r="E14" s="190">
        <v>0</v>
      </c>
    </row>
    <row r="15" spans="1:5" ht="32.25" thickBot="1">
      <c r="A15" s="197" t="s">
        <v>136</v>
      </c>
      <c r="B15" s="185" t="s">
        <v>330</v>
      </c>
      <c r="C15" s="187">
        <f>SUM(C16)</f>
        <v>246500</v>
      </c>
      <c r="D15" s="199">
        <f>SUM(D16)</f>
        <v>254900</v>
      </c>
      <c r="E15" s="199">
        <f>SUM(E16)</f>
        <v>0</v>
      </c>
    </row>
    <row r="16" spans="1:5" ht="32.25" thickBot="1">
      <c r="A16" s="196" t="s">
        <v>134</v>
      </c>
      <c r="B16" s="189" t="s">
        <v>137</v>
      </c>
      <c r="C16" s="190">
        <v>246500</v>
      </c>
      <c r="D16" s="190">
        <v>254900</v>
      </c>
      <c r="E16" s="190"/>
    </row>
    <row r="17" spans="1:5" ht="63.75" thickBot="1">
      <c r="A17" s="197" t="s">
        <v>140</v>
      </c>
      <c r="B17" s="191" t="s">
        <v>331</v>
      </c>
      <c r="C17" s="199">
        <f>SUM(C18)</f>
        <v>44000</v>
      </c>
      <c r="D17" s="199">
        <v>114000</v>
      </c>
      <c r="E17" s="199">
        <v>114000</v>
      </c>
    </row>
    <row r="18" spans="1:5" ht="32.25" thickBot="1">
      <c r="A18" s="196" t="s">
        <v>141</v>
      </c>
      <c r="B18" s="189" t="s">
        <v>139</v>
      </c>
      <c r="C18" s="200">
        <v>44000</v>
      </c>
      <c r="D18" s="200">
        <v>114000</v>
      </c>
      <c r="E18" s="200">
        <v>114000</v>
      </c>
    </row>
    <row r="19" spans="1:5" ht="32.25" thickBot="1">
      <c r="A19" s="197" t="s">
        <v>338</v>
      </c>
      <c r="B19" s="185" t="s">
        <v>332</v>
      </c>
      <c r="C19" s="186">
        <f>SUM(C20)</f>
        <v>0</v>
      </c>
      <c r="D19" s="199">
        <v>0</v>
      </c>
      <c r="E19" s="199">
        <v>0</v>
      </c>
    </row>
    <row r="20" spans="1:5" ht="32.25" thickBot="1">
      <c r="A20" s="196" t="s">
        <v>192</v>
      </c>
      <c r="B20" s="189" t="s">
        <v>194</v>
      </c>
      <c r="C20" s="183"/>
      <c r="D20" s="200">
        <v>0</v>
      </c>
      <c r="E20" s="200">
        <v>0</v>
      </c>
    </row>
    <row r="21" spans="1:5" ht="48" thickBot="1">
      <c r="A21" s="197" t="s">
        <v>143</v>
      </c>
      <c r="B21" s="185" t="s">
        <v>333</v>
      </c>
      <c r="C21" s="186">
        <f>SUM(C22)</f>
        <v>1254796.42</v>
      </c>
      <c r="D21" s="186">
        <f>SUM(D22)</f>
        <v>1114981.58</v>
      </c>
      <c r="E21" s="186">
        <f>SUM(E22)</f>
        <v>1194903.83</v>
      </c>
    </row>
    <row r="22" spans="1:5" ht="16.5" thickBot="1">
      <c r="A22" s="196" t="s">
        <v>145</v>
      </c>
      <c r="B22" s="189" t="s">
        <v>144</v>
      </c>
      <c r="C22" s="183">
        <v>1254796.42</v>
      </c>
      <c r="D22" s="183">
        <v>1114981.58</v>
      </c>
      <c r="E22" s="183">
        <v>1194903.83</v>
      </c>
    </row>
    <row r="23" spans="1:5" ht="32.25" thickBot="1">
      <c r="A23" s="197" t="s">
        <v>147</v>
      </c>
      <c r="B23" s="185" t="s">
        <v>334</v>
      </c>
      <c r="C23" s="186">
        <f>SUM(C24)</f>
        <v>4614780</v>
      </c>
      <c r="D23" s="187">
        <f>SUM(D24)</f>
        <v>3155925.09</v>
      </c>
      <c r="E23" s="186">
        <f>SUM(E24)</f>
        <v>3255925.09</v>
      </c>
    </row>
    <row r="24" spans="1:5" ht="16.5" thickBot="1">
      <c r="A24" s="196" t="s">
        <v>149</v>
      </c>
      <c r="B24" s="189" t="s">
        <v>148</v>
      </c>
      <c r="C24" s="183">
        <v>4614780</v>
      </c>
      <c r="D24" s="190">
        <v>3155925.09</v>
      </c>
      <c r="E24" s="183">
        <v>3255925.09</v>
      </c>
    </row>
    <row r="25" spans="1:5" ht="32.25" thickBot="1">
      <c r="A25" s="184">
        <v>1000</v>
      </c>
      <c r="B25" s="185" t="s">
        <v>335</v>
      </c>
      <c r="C25" s="187">
        <f>SUM(C26)</f>
        <v>220435.68</v>
      </c>
      <c r="D25" s="187">
        <f>SUM(D26)</f>
        <v>220435.68</v>
      </c>
      <c r="E25" s="187">
        <f>SUM(E26)</f>
        <v>220435.68</v>
      </c>
    </row>
    <row r="26" spans="1:5" ht="16.5" thickBot="1">
      <c r="A26" s="188">
        <v>1001</v>
      </c>
      <c r="B26" s="189" t="s">
        <v>152</v>
      </c>
      <c r="C26" s="190">
        <v>220435.68</v>
      </c>
      <c r="D26" s="190">
        <v>220435.68</v>
      </c>
      <c r="E26" s="190">
        <v>220435.68</v>
      </c>
    </row>
    <row r="27" spans="1:5" ht="32.25" thickBot="1">
      <c r="A27" s="192">
        <v>1100</v>
      </c>
      <c r="B27" s="193" t="s">
        <v>336</v>
      </c>
      <c r="C27" s="199">
        <f>SUM(C28)</f>
        <v>0</v>
      </c>
      <c r="D27" s="199">
        <v>0</v>
      </c>
      <c r="E27" s="199">
        <v>0</v>
      </c>
    </row>
    <row r="28" spans="1:5" ht="16.5" thickBot="1">
      <c r="A28" s="194">
        <v>1102</v>
      </c>
      <c r="B28" s="195" t="s">
        <v>157</v>
      </c>
      <c r="C28" s="200">
        <v>0</v>
      </c>
      <c r="D28" s="200">
        <v>0</v>
      </c>
      <c r="E28" s="200">
        <v>0</v>
      </c>
    </row>
    <row r="29" spans="1:5" ht="16.5" thickBot="1">
      <c r="A29" s="275" t="s">
        <v>337</v>
      </c>
      <c r="B29" s="276"/>
      <c r="C29" s="187">
        <f>SUM(C9+C15+C17+C19+C21+C23+C25+C27)</f>
        <v>10759113.309999999</v>
      </c>
      <c r="D29" s="199">
        <f>SUM(D9+D15+D17+D19+D21+D23+D25+D27)</f>
        <v>8733873</v>
      </c>
      <c r="E29" s="199">
        <f>SUM(E9+E15+E17+E21+E19+E23+E25+E27)</f>
        <v>8612566.6</v>
      </c>
    </row>
    <row r="30" spans="1:5" ht="16.5">
      <c r="A30" s="201"/>
      <c r="B30" s="201"/>
      <c r="C30" s="201"/>
      <c r="D30" s="201"/>
      <c r="E30" s="201"/>
    </row>
    <row r="31" spans="1:5" ht="18.75">
      <c r="A31" s="277"/>
      <c r="B31" s="277"/>
      <c r="C31" s="277"/>
      <c r="D31" s="277"/>
      <c r="E31" s="277"/>
    </row>
    <row r="32" spans="1:5" ht="18.75">
      <c r="A32" s="277"/>
      <c r="B32" s="277"/>
      <c r="C32" s="277"/>
      <c r="D32" s="277"/>
      <c r="E32" s="277"/>
    </row>
  </sheetData>
  <sheetProtection/>
  <mergeCells count="12">
    <mergeCell ref="A6:E6"/>
    <mergeCell ref="A7:A8"/>
    <mergeCell ref="B7:B8"/>
    <mergeCell ref="C7:E7"/>
    <mergeCell ref="A29:B29"/>
    <mergeCell ref="A31:E31"/>
    <mergeCell ref="A32:E32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2022-11-02T10:29:04Z</cp:lastPrinted>
  <dcterms:created xsi:type="dcterms:W3CDTF">2011-04-14T11:17:32Z</dcterms:created>
  <dcterms:modified xsi:type="dcterms:W3CDTF">2022-11-08T08:51:10Z</dcterms:modified>
  <cp:category/>
  <cp:version/>
  <cp:contentType/>
  <cp:contentStatus/>
</cp:coreProperties>
</file>