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4-2026\Материалы к проекту бюджета 2024-2026\"/>
    </mc:Choice>
  </mc:AlternateContent>
  <bookViews>
    <workbookView xWindow="0" yWindow="0" windowWidth="25110" windowHeight="10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C56" i="1"/>
  <c r="D28" i="1" l="1"/>
  <c r="D27" i="1" s="1"/>
  <c r="C28" i="1"/>
  <c r="C27" i="1" s="1"/>
  <c r="E27" i="1" l="1"/>
  <c r="D8" i="1"/>
  <c r="C8" i="1"/>
  <c r="D25" i="1"/>
  <c r="D24" i="1" s="1"/>
  <c r="C25" i="1"/>
  <c r="C24" i="1" s="1"/>
  <c r="C51" i="1"/>
  <c r="C50" i="1" s="1"/>
  <c r="E44" i="1"/>
  <c r="D41" i="1"/>
  <c r="D43" i="1"/>
  <c r="C43" i="1"/>
  <c r="C41" i="1"/>
  <c r="D36" i="1"/>
  <c r="D35" i="1" s="1"/>
  <c r="C36" i="1"/>
  <c r="C35" i="1" s="1"/>
  <c r="D33" i="1"/>
  <c r="D30" i="1" s="1"/>
  <c r="C33" i="1"/>
  <c r="C30" i="1" s="1"/>
  <c r="D22" i="1"/>
  <c r="D21" i="1" s="1"/>
  <c r="C22" i="1"/>
  <c r="C21" i="1" s="1"/>
  <c r="C40" i="1" l="1"/>
  <c r="E30" i="1"/>
  <c r="E55" i="1"/>
  <c r="E52" i="1"/>
  <c r="E47" i="1"/>
  <c r="E43" i="1"/>
  <c r="D40" i="1"/>
  <c r="E42" i="1"/>
  <c r="E41" i="1"/>
  <c r="E34" i="1"/>
  <c r="E26" i="1"/>
  <c r="E25" i="1"/>
  <c r="E23" i="1"/>
  <c r="E22" i="1"/>
  <c r="E21" i="1"/>
  <c r="E20" i="1"/>
  <c r="E17" i="1"/>
  <c r="E14" i="1"/>
  <c r="E9" i="1"/>
  <c r="E8" i="1"/>
  <c r="D54" i="1"/>
  <c r="D53" i="1" s="1"/>
  <c r="D51" i="1"/>
  <c r="D50" i="1" s="1"/>
  <c r="D46" i="1"/>
  <c r="D45" i="1" s="1"/>
  <c r="D19" i="1"/>
  <c r="D18" i="1" s="1"/>
  <c r="D16" i="1"/>
  <c r="D13" i="1"/>
  <c r="D12" i="1" s="1"/>
  <c r="D7" i="1"/>
  <c r="D39" i="1" l="1"/>
  <c r="D56" i="1" s="1"/>
  <c r="D15" i="1"/>
  <c r="D6" i="1" s="1"/>
  <c r="E51" i="1"/>
  <c r="C54" i="1"/>
  <c r="E54" i="1" s="1"/>
  <c r="C53" i="1"/>
  <c r="E53" i="1" s="1"/>
  <c r="C46" i="1"/>
  <c r="E40" i="1"/>
  <c r="E24" i="1"/>
  <c r="C19" i="1"/>
  <c r="E19" i="1" s="1"/>
  <c r="C16" i="1"/>
  <c r="C13" i="1"/>
  <c r="E13" i="1" s="1"/>
  <c r="C7" i="1"/>
  <c r="E46" i="1" l="1"/>
  <c r="C45" i="1"/>
  <c r="C39" i="1" s="1"/>
  <c r="C12" i="1"/>
  <c r="E7" i="1"/>
  <c r="C18" i="1"/>
  <c r="E18" i="1" s="1"/>
  <c r="E16" i="1"/>
  <c r="E12" i="1"/>
  <c r="C15" i="1" l="1"/>
  <c r="E15" i="1" s="1"/>
  <c r="E45" i="1"/>
  <c r="C6" i="1" l="1"/>
  <c r="E6" i="1" s="1"/>
  <c r="E56" i="1"/>
  <c r="E38" i="1"/>
  <c r="E39" i="1"/>
</calcChain>
</file>

<file path=xl/sharedStrings.xml><?xml version="1.0" encoding="utf-8"?>
<sst xmlns="http://schemas.openxmlformats.org/spreadsheetml/2006/main" count="111" uniqueCount="106">
  <si>
    <t>Код бюджетной классификации РФ</t>
  </si>
  <si>
    <t>Название дохода</t>
  </si>
  <si>
    <t>Сумма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</si>
  <si>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</si>
  <si>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</si>
  <si>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</si>
  <si>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</si>
  <si>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</si>
  <si>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</si>
  <si>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</si>
  <si>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</si>
  <si>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</si>
  <si>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</si>
  <si>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</si>
  <si>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</si>
  <si>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000 105 00000 00 0000 000</t>
  </si>
  <si>
    <t>Налоги на совокупный доход</t>
  </si>
  <si>
    <t>000 105 03000 01 0000 110</t>
  </si>
  <si>
    <t>Единый сельскохозяйственный налог</t>
  </si>
  <si>
    <t>182 105 03010 01 0000 110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</si>
  <si>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</si>
  <si>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</si>
  <si>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</si>
  <si>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</si>
  <si>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</si>
  <si>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</si>
  <si>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000 106 06000 00 0000 110</t>
  </si>
  <si>
    <t>Земельный налог</t>
  </si>
  <si>
    <t>000 106 06030 00 0000 110</t>
  </si>
  <si>
    <t>Земельный налог с организаций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</si>
  <si>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</si>
  <si>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</si>
  <si>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</si>
  <si>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</si>
  <si>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000106 06043 10 0000 110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</si>
  <si>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</si>
  <si>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182 106 06043 10 2100 110</t>
  </si>
  <si>
    <t>000 108 00000 00 0000 110</t>
  </si>
  <si>
    <t xml:space="preserve">Государственная пошлина 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</si>
  <si>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</si>
  <si>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</si>
  <si>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</si>
  <si>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</si>
  <si>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</si>
  <si>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</si>
  <si>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</si>
  <si>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</si>
  <si>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</si>
  <si>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</si>
  <si>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000 113 00000 00 0000 000</t>
  </si>
  <si>
    <t>Доходы от  оказания платных услуг и компенсации затрат государства</t>
  </si>
  <si>
    <t>000 113 01000 00 0000 130</t>
  </si>
  <si>
    <t>Доходы от оказания платных услуг (работ)</t>
  </si>
  <si>
    <t>926 113 01995 10 0000 130</t>
  </si>
  <si>
    <t xml:space="preserve">Прочие доходы от  оказания платных услуг (работ)  получателями средств бюджетов сельских поселений </t>
  </si>
  <si>
    <t>000 113 02000 00 0000 130</t>
  </si>
  <si>
    <t>Доходы от компенсации затрат государства</t>
  </si>
  <si>
    <t>926 113 02995 10 0000 130</t>
  </si>
  <si>
    <t xml:space="preserve">Прочие доходы от  компенсации затрат бюджетов сельских поселений </t>
  </si>
  <si>
    <t>000 114 00000 00 0000 000</t>
  </si>
  <si>
    <t>Доходы от продажи материальных и нематериальных активов</t>
  </si>
  <si>
    <t>000 114 06000 00 0000 430</t>
  </si>
  <si>
    <t>Доходы от продажи земельных участков, находящихся в государственной и муниципальной собственности</t>
  </si>
  <si>
    <t>926 114 06025 10 0000 430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</si>
  <si>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</si>
  <si>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</si>
  <si>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</si>
  <si>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</si>
  <si>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</si>
  <si>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</si>
  <si>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</si>
  <si>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</si>
  <si>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</si>
  <si>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926 202 15001 10 0000 150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</si>
  <si>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</si>
  <si>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</si>
  <si>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</si>
  <si>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926 202 15002 10 0000 150</t>
  </si>
  <si>
    <t>Дотации бюджетам сельских поселений на поддержку мер по обеспечению сбалансированности бюджетов</t>
  </si>
  <si>
    <t>000 202 20000 00 0000 150</t>
  </si>
  <si>
    <t>Субсидии бюджетам бюджетной системы Российской Федерации (межбюджетные субсидии)</t>
  </si>
  <si>
    <t>000 202 29999 00 0000 150</t>
  </si>
  <si>
    <t>Прочие субсидии</t>
  </si>
  <si>
    <t>926 202 29999 10 0000 150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</si>
  <si>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</si>
  <si>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образований Ивановской области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</si>
  <si>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000 202 30000 00 0000 150</t>
  </si>
  <si>
    <t>Субвенции бюджетам бюджетной системы Российской Федерации</t>
  </si>
  <si>
    <t>000 202 35118 00 0000 150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</si>
  <si>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</si>
  <si>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926 202 35118 10 0000 150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</si>
  <si>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</si>
  <si>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</si>
  <si>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</si>
  <si>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</si>
  <si>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</si>
  <si>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926 202 40014 10 0000 150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</si>
  <si>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</si>
  <si>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</si>
  <si>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Ожидаемое исполнение</t>
  </si>
  <si>
    <t>% исполнения</t>
  </si>
  <si>
    <t>Прочие субсидии бюджетам сельских поселений</t>
  </si>
  <si>
    <t>Оценка ожидаемого исполения бюджета Васильевского сельского поселения  Шуйского муниципального района Ивановской области доходы за 2023 год</t>
  </si>
  <si>
    <t>926 202 25555 10 0000 150</t>
  </si>
  <si>
    <t>15518181,82</t>
  </si>
  <si>
    <t>000 202 2555500 0000 150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</si>
</sst>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7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</cellStyleXfs>
  <cellXfs count="6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43" fontId="2" fillId="2" borderId="1" xfId="1" applyNumberFormat="1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43" fontId="4" fillId="0" borderId="1" xfId="1" applyNumberFormat="1" applyFont="1" applyBorder="1" applyAlignment="1">
      <alignment horizontal="center" vertical="center"/>
    </xf>
    <xf numFmtId="43" fontId="4" fillId="0" borderId="1" xfId="1" applyNumberFormat="1" applyFont="1" applyBorder="1"/>
    <xf numFmtId="0" fontId="6" fillId="0" borderId="1" xfId="2" applyFont="1" applyBorder="1" applyAlignment="1">
      <alignment horizontal="left" vertical="top" wrapText="1" indent="1"/>
    </xf>
    <xf numFmtId="43" fontId="4" fillId="0" borderId="1" xfId="1" applyNumberFormat="1" applyFont="1" applyBorder="1" applyAlignment="1">
      <alignment vertical="center"/>
    </xf>
    <xf numFmtId="0" fontId="6" fillId="0" borderId="1" xfId="2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43" fontId="2" fillId="0" borderId="1" xfId="1" applyNumberFormat="1" applyFont="1" applyBorder="1" applyAlignment="1">
      <alignment vertical="center"/>
    </xf>
    <xf numFmtId="43" fontId="2" fillId="0" borderId="1" xfId="1" applyNumberFormat="1" applyFont="1" applyBorder="1"/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3" fontId="7" fillId="0" borderId="1" xfId="1" applyNumberFormat="1" applyFont="1" applyBorder="1" applyAlignment="1">
      <alignment vertical="center"/>
    </xf>
    <xf numFmtId="43" fontId="7" fillId="0" borderId="1" xfId="1" applyNumberFormat="1" applyFont="1" applyBorder="1"/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3" fontId="11" fillId="0" borderId="1" xfId="1" applyNumberFormat="1" applyFont="1" applyBorder="1"/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justify" vertical="top" wrapText="1"/>
    </xf>
    <xf numFmtId="0" fontId="14" fillId="0" borderId="0" xfId="0" applyFont="1" applyAlignment="1">
      <alignment wrapText="1"/>
    </xf>
    <xf numFmtId="0" fontId="13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0" fillId="0" borderId="1" xfId="2" applyFont="1" applyBorder="1" applyAlignment="1">
      <alignment horizontal="justify" vertical="top" wrapText="1"/>
    </xf>
    <xf numFmtId="0" fontId="7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43" fontId="16" fillId="0" borderId="1" xfId="1" applyNumberFormat="1" applyFont="1" applyBorder="1"/>
    <xf numFmtId="0" fontId="12" fillId="0" borderId="1" xfId="0" applyFont="1" applyBorder="1" applyAlignment="1">
      <alignment vertical="center" wrapText="1"/>
    </xf>
    <xf numFmtId="43" fontId="2" fillId="3" borderId="1" xfId="1" applyNumberFormat="1" applyFont="1" applyFill="1" applyBorder="1"/>
    <xf numFmtId="49" fontId="11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D38" sqref="D38"/>
    </sheetView>
  </sheetViews>
  <sheetFormatPr defaultRowHeight="12" x14ac:dyDescent="0.2"/>
  <cols>
    <col min="1" max="1" width="28" customWidth="1"/>
    <col min="2" max="2" width="36.33203125" customWidth="1"/>
    <col min="3" max="3" width="18.83203125" customWidth="1"/>
    <col min="4" max="4" width="19.5" customWidth="1"/>
    <col min="5" max="5" width="11" bestFit="1" customWidth="1"/>
  </cols>
  <sheetData>
    <row r="1" spans="1:5" x14ac:dyDescent="0.2">
      <c r="A1" s="59" t="s">
        <v>102</v>
      </c>
      <c r="B1" s="59"/>
      <c r="C1" s="59"/>
      <c r="D1" s="60"/>
      <c r="E1" s="60"/>
    </row>
    <row r="2" spans="1:5" x14ac:dyDescent="0.2">
      <c r="A2" s="60"/>
      <c r="B2" s="60"/>
      <c r="C2" s="60"/>
      <c r="D2" s="60"/>
      <c r="E2" s="60"/>
    </row>
    <row r="3" spans="1:5" ht="12.75" x14ac:dyDescent="0.2">
      <c r="A3" s="57"/>
      <c r="B3" s="57"/>
      <c r="C3" s="57"/>
    </row>
    <row r="5" spans="1:5" ht="36" x14ac:dyDescent="0.2">
      <c r="A5" s="1" t="s">
        <v>0</v>
      </c>
      <c r="B5" s="2" t="s">
        <v>1</v>
      </c>
      <c r="C5" s="1" t="s">
        <v>2</v>
      </c>
      <c r="D5" s="1" t="s">
        <v>99</v>
      </c>
      <c r="E5" s="1" t="s">
        <v>100</v>
      </c>
    </row>
    <row r="6" spans="1:5" ht="12.75" x14ac:dyDescent="0.2">
      <c r="A6" s="3" t="s">
        <v>3</v>
      </c>
      <c r="B6" s="4" t="s">
        <v>4</v>
      </c>
      <c r="C6" s="5">
        <f>SUM(C8+C12+C15+C24+C27+C30+C35)</f>
        <v>2188279.4</v>
      </c>
      <c r="D6" s="5">
        <f>SUM(D8+D12+D15+D24+D27+D30+D35)</f>
        <v>2109199.2000000002</v>
      </c>
      <c r="E6" s="5">
        <f>SUM(D6/C6*100)</f>
        <v>96.386192732061559</v>
      </c>
    </row>
    <row r="7" spans="1:5" ht="12.75" x14ac:dyDescent="0.2">
      <c r="A7" s="6" t="s">
        <v>5</v>
      </c>
      <c r="B7" s="7" t="s">
        <v>6</v>
      </c>
      <c r="C7" s="8">
        <f>SUM(C8+C10)</f>
        <v>516361</v>
      </c>
      <c r="D7" s="8">
        <f>SUM(D8+D10)</f>
        <v>516361</v>
      </c>
      <c r="E7" s="54">
        <f>SUM(D7/C7*100)</f>
        <v>100</v>
      </c>
    </row>
    <row r="8" spans="1:5" ht="12.75" x14ac:dyDescent="0.2">
      <c r="A8" s="9" t="s">
        <v>7</v>
      </c>
      <c r="B8" s="10" t="s">
        <v>8</v>
      </c>
      <c r="C8" s="11">
        <f>SUM(C9)</f>
        <v>516361</v>
      </c>
      <c r="D8" s="11">
        <f>SUM(D9)</f>
        <v>516361</v>
      </c>
      <c r="E8" s="54">
        <f>SUM(D8/C8*100)</f>
        <v>100</v>
      </c>
    </row>
    <row r="9" spans="1:5" ht="189" x14ac:dyDescent="0.2">
      <c r="A9" s="9" t="s">
        <v>9</v>
      </c>
      <c r="B9" s="13" t="s">
        <v>10</v>
      </c>
      <c r="C9" s="14">
        <v>516361</v>
      </c>
      <c r="D9" s="14">
        <v>516361</v>
      </c>
      <c r="E9" s="54">
        <f>SUM(D9/C9*100)</f>
        <v>100</v>
      </c>
    </row>
    <row r="10" spans="1:5" ht="267.75" x14ac:dyDescent="0.2">
      <c r="A10" s="9" t="s">
        <v>11</v>
      </c>
      <c r="B10" s="15" t="s">
        <v>12</v>
      </c>
      <c r="C10" s="14"/>
      <c r="D10" s="14"/>
      <c r="E10" s="12"/>
    </row>
    <row r="11" spans="1:5" ht="94.5" x14ac:dyDescent="0.2">
      <c r="A11" s="9" t="s">
        <v>13</v>
      </c>
      <c r="B11" s="15" t="s">
        <v>14</v>
      </c>
      <c r="C11" s="14"/>
      <c r="D11" s="14"/>
      <c r="E11" s="12"/>
    </row>
    <row r="12" spans="1:5" ht="12.75" x14ac:dyDescent="0.2">
      <c r="A12" s="6" t="s">
        <v>15</v>
      </c>
      <c r="B12" s="16" t="s">
        <v>16</v>
      </c>
      <c r="C12" s="17">
        <f>SUM(C13)</f>
        <v>356000</v>
      </c>
      <c r="D12" s="17">
        <f>SUM(D13)</f>
        <v>374575.8</v>
      </c>
      <c r="E12" s="54">
        <f t="shared" ref="E12:E27" si="0">SUM(D12/C12*100)</f>
        <v>105.2179213483146</v>
      </c>
    </row>
    <row r="13" spans="1:5" ht="12.75" x14ac:dyDescent="0.2">
      <c r="A13" s="9" t="s">
        <v>17</v>
      </c>
      <c r="B13" s="19" t="s">
        <v>18</v>
      </c>
      <c r="C13" s="14">
        <f>SUM(C14)</f>
        <v>356000</v>
      </c>
      <c r="D13" s="14">
        <f>SUM(D14)</f>
        <v>374575.8</v>
      </c>
      <c r="E13" s="54">
        <f t="shared" si="0"/>
        <v>105.2179213483146</v>
      </c>
    </row>
    <row r="14" spans="1:5" ht="25.5" x14ac:dyDescent="0.2">
      <c r="A14" s="9" t="s">
        <v>19</v>
      </c>
      <c r="B14" s="20" t="s">
        <v>18</v>
      </c>
      <c r="C14" s="14">
        <v>356000</v>
      </c>
      <c r="D14" s="14">
        <v>374575.8</v>
      </c>
      <c r="E14" s="54">
        <f t="shared" si="0"/>
        <v>105.2179213483146</v>
      </c>
    </row>
    <row r="15" spans="1:5" ht="12.75" x14ac:dyDescent="0.2">
      <c r="A15" s="6" t="s">
        <v>20</v>
      </c>
      <c r="B15" s="7" t="s">
        <v>21</v>
      </c>
      <c r="C15" s="17">
        <f>C16+C18</f>
        <v>1097200</v>
      </c>
      <c r="D15" s="17">
        <f>D16+D18</f>
        <v>1097200</v>
      </c>
      <c r="E15" s="54">
        <f t="shared" si="0"/>
        <v>100</v>
      </c>
    </row>
    <row r="16" spans="1:5" ht="12.75" x14ac:dyDescent="0.2">
      <c r="A16" s="21" t="s">
        <v>22</v>
      </c>
      <c r="B16" s="10" t="s">
        <v>23</v>
      </c>
      <c r="C16" s="14">
        <f>C17</f>
        <v>92800</v>
      </c>
      <c r="D16" s="14">
        <f>D17</f>
        <v>92800</v>
      </c>
      <c r="E16" s="54">
        <f t="shared" si="0"/>
        <v>100</v>
      </c>
    </row>
    <row r="17" spans="1:5" ht="76.5" x14ac:dyDescent="0.2">
      <c r="A17" s="22" t="s">
        <v>24</v>
      </c>
      <c r="B17" s="23" t="s">
        <v>25</v>
      </c>
      <c r="C17" s="24">
        <v>92800</v>
      </c>
      <c r="D17" s="24">
        <v>92800</v>
      </c>
      <c r="E17" s="54">
        <f t="shared" si="0"/>
        <v>100</v>
      </c>
    </row>
    <row r="18" spans="1:5" ht="12.75" x14ac:dyDescent="0.2">
      <c r="A18" s="9" t="s">
        <v>26</v>
      </c>
      <c r="B18" s="10" t="s">
        <v>27</v>
      </c>
      <c r="C18" s="14">
        <f>SUM(C21+C19)</f>
        <v>1004400</v>
      </c>
      <c r="D18" s="14">
        <f>SUM(D21+D19)</f>
        <v>1004400</v>
      </c>
      <c r="E18" s="54">
        <f t="shared" si="0"/>
        <v>100</v>
      </c>
    </row>
    <row r="19" spans="1:5" ht="12.75" x14ac:dyDescent="0.2">
      <c r="A19" s="9" t="s">
        <v>28</v>
      </c>
      <c r="B19" s="26" t="s">
        <v>29</v>
      </c>
      <c r="C19" s="14">
        <f>SUM(C20)</f>
        <v>473400</v>
      </c>
      <c r="D19" s="14">
        <f>SUM(D20)</f>
        <v>473400</v>
      </c>
      <c r="E19" s="54">
        <f t="shared" si="0"/>
        <v>100</v>
      </c>
    </row>
    <row r="20" spans="1:5" ht="51" x14ac:dyDescent="0.2">
      <c r="A20" s="22" t="s">
        <v>30</v>
      </c>
      <c r="B20" s="20" t="s">
        <v>31</v>
      </c>
      <c r="C20" s="24">
        <v>473400</v>
      </c>
      <c r="D20" s="24">
        <v>473400</v>
      </c>
      <c r="E20" s="54">
        <f t="shared" si="0"/>
        <v>100</v>
      </c>
    </row>
    <row r="21" spans="1:5" ht="12.75" x14ac:dyDescent="0.2">
      <c r="A21" s="9" t="s">
        <v>32</v>
      </c>
      <c r="B21" s="26" t="s">
        <v>33</v>
      </c>
      <c r="C21" s="14">
        <f>SUM(C22)</f>
        <v>531000</v>
      </c>
      <c r="D21" s="14">
        <f>SUM(D22)</f>
        <v>531000</v>
      </c>
      <c r="E21" s="54">
        <f t="shared" si="0"/>
        <v>100</v>
      </c>
    </row>
    <row r="22" spans="1:5" ht="51" x14ac:dyDescent="0.2">
      <c r="A22" s="22" t="s">
        <v>34</v>
      </c>
      <c r="B22" s="20" t="s">
        <v>35</v>
      </c>
      <c r="C22" s="25">
        <f>SUM(C23)</f>
        <v>531000</v>
      </c>
      <c r="D22" s="25">
        <f>SUM(D23)</f>
        <v>531000</v>
      </c>
      <c r="E22" s="54">
        <f t="shared" si="0"/>
        <v>100</v>
      </c>
    </row>
    <row r="23" spans="1:5" ht="51" x14ac:dyDescent="0.2">
      <c r="A23" s="22" t="s">
        <v>36</v>
      </c>
      <c r="B23" s="20" t="s">
        <v>35</v>
      </c>
      <c r="C23" s="25">
        <v>531000</v>
      </c>
      <c r="D23" s="25">
        <v>531000</v>
      </c>
      <c r="E23" s="54">
        <f t="shared" si="0"/>
        <v>100</v>
      </c>
    </row>
    <row r="24" spans="1:5" ht="12.75" x14ac:dyDescent="0.2">
      <c r="A24" s="6" t="s">
        <v>37</v>
      </c>
      <c r="B24" s="16" t="s">
        <v>38</v>
      </c>
      <c r="C24" s="18">
        <f>SUM(C25)</f>
        <v>5000</v>
      </c>
      <c r="D24" s="18">
        <f>SUM(D25)</f>
        <v>5000</v>
      </c>
      <c r="E24" s="54">
        <f t="shared" si="0"/>
        <v>100</v>
      </c>
    </row>
    <row r="25" spans="1:5" ht="76.5" x14ac:dyDescent="0.2">
      <c r="A25" s="6" t="s">
        <v>39</v>
      </c>
      <c r="B25" s="16" t="s">
        <v>40</v>
      </c>
      <c r="C25" s="18">
        <f>SUM(C26)</f>
        <v>5000</v>
      </c>
      <c r="D25" s="18">
        <f>SUM(D26)</f>
        <v>5000</v>
      </c>
      <c r="E25" s="54">
        <f t="shared" si="0"/>
        <v>100</v>
      </c>
    </row>
    <row r="26" spans="1:5" ht="127.5" x14ac:dyDescent="0.2">
      <c r="A26" s="9" t="s">
        <v>41</v>
      </c>
      <c r="B26" s="27" t="s">
        <v>42</v>
      </c>
      <c r="C26" s="12">
        <v>5000</v>
      </c>
      <c r="D26" s="12">
        <v>5000</v>
      </c>
      <c r="E26" s="54">
        <f t="shared" si="0"/>
        <v>100</v>
      </c>
    </row>
    <row r="27" spans="1:5" ht="51" x14ac:dyDescent="0.2">
      <c r="A27" s="56" t="s">
        <v>43</v>
      </c>
      <c r="B27" s="28" t="s">
        <v>44</v>
      </c>
      <c r="C27" s="12">
        <f>SUM(C28)</f>
        <v>136718.39999999999</v>
      </c>
      <c r="D27" s="12">
        <f>SUM(D28)</f>
        <v>39062.400000000001</v>
      </c>
      <c r="E27" s="54">
        <f t="shared" si="0"/>
        <v>28.571428571428577</v>
      </c>
    </row>
    <row r="28" spans="1:5" ht="204.75" x14ac:dyDescent="0.2">
      <c r="A28" s="22" t="s">
        <v>45</v>
      </c>
      <c r="B28" s="29" t="s">
        <v>46</v>
      </c>
      <c r="C28" s="25">
        <f>SUM(C29)</f>
        <v>136718.39999999999</v>
      </c>
      <c r="D28" s="25">
        <f>SUM(D29)</f>
        <v>39062.400000000001</v>
      </c>
      <c r="E28" s="25"/>
    </row>
    <row r="29" spans="1:5" ht="173.25" x14ac:dyDescent="0.2">
      <c r="A29" s="22" t="s">
        <v>47</v>
      </c>
      <c r="B29" s="29" t="s">
        <v>48</v>
      </c>
      <c r="C29" s="25">
        <v>136718.39999999999</v>
      </c>
      <c r="D29" s="25">
        <v>39062.400000000001</v>
      </c>
      <c r="E29" s="25"/>
    </row>
    <row r="30" spans="1:5" ht="63" x14ac:dyDescent="0.2">
      <c r="A30" s="30" t="s">
        <v>49</v>
      </c>
      <c r="B30" s="31" t="s">
        <v>50</v>
      </c>
      <c r="C30" s="32">
        <f>SUM(C31+C33)</f>
        <v>77000</v>
      </c>
      <c r="D30" s="32">
        <f>SUM(D31+D33)</f>
        <v>77000</v>
      </c>
      <c r="E30" s="54">
        <f>SUM(D30/C30*100)</f>
        <v>100</v>
      </c>
    </row>
    <row r="31" spans="1:5" ht="31.5" x14ac:dyDescent="0.2">
      <c r="A31" s="30" t="s">
        <v>51</v>
      </c>
      <c r="B31" s="53" t="s">
        <v>52</v>
      </c>
      <c r="C31" s="32"/>
      <c r="D31" s="32"/>
      <c r="E31" s="32"/>
    </row>
    <row r="32" spans="1:5" ht="78.75" x14ac:dyDescent="0.2">
      <c r="A32" s="33" t="s">
        <v>53</v>
      </c>
      <c r="B32" s="34" t="s">
        <v>54</v>
      </c>
      <c r="C32" s="25"/>
      <c r="D32" s="25"/>
      <c r="E32" s="54"/>
    </row>
    <row r="33" spans="1:5" ht="31.5" x14ac:dyDescent="0.2">
      <c r="A33" s="33" t="s">
        <v>55</v>
      </c>
      <c r="B33" s="53" t="s">
        <v>56</v>
      </c>
      <c r="C33" s="25">
        <f>SUM(C34)</f>
        <v>77000</v>
      </c>
      <c r="D33" s="25">
        <f>SUM(D34)</f>
        <v>77000</v>
      </c>
      <c r="E33" s="25"/>
    </row>
    <row r="34" spans="1:5" ht="63" x14ac:dyDescent="0.2">
      <c r="A34" s="33" t="s">
        <v>57</v>
      </c>
      <c r="B34" s="34" t="s">
        <v>58</v>
      </c>
      <c r="C34" s="25">
        <v>77000</v>
      </c>
      <c r="D34" s="25">
        <v>77000</v>
      </c>
      <c r="E34" s="54">
        <f>SUM(D34/C34*100)</f>
        <v>100</v>
      </c>
    </row>
    <row r="35" spans="1:5" ht="47.25" x14ac:dyDescent="0.2">
      <c r="A35" s="22" t="s">
        <v>59</v>
      </c>
      <c r="B35" s="35" t="s">
        <v>60</v>
      </c>
      <c r="C35" s="25">
        <f>SUM(C36)</f>
        <v>0</v>
      </c>
      <c r="D35" s="25">
        <f>SUM(D36)</f>
        <v>0</v>
      </c>
      <c r="E35" s="54"/>
    </row>
    <row r="36" spans="1:5" ht="94.5" x14ac:dyDescent="0.2">
      <c r="A36" s="22" t="s">
        <v>61</v>
      </c>
      <c r="B36" s="36" t="s">
        <v>62</v>
      </c>
      <c r="C36" s="25">
        <f>SUM(C37)</f>
        <v>0</v>
      </c>
      <c r="D36" s="25">
        <f>SUM(D37)</f>
        <v>0</v>
      </c>
      <c r="E36" s="25"/>
    </row>
    <row r="37" spans="1:5" ht="89.25" x14ac:dyDescent="0.2">
      <c r="A37" s="22" t="s">
        <v>63</v>
      </c>
      <c r="B37" s="37" t="s">
        <v>64</v>
      </c>
      <c r="C37" s="25"/>
      <c r="D37" s="25"/>
      <c r="E37" s="25"/>
    </row>
    <row r="38" spans="1:5" ht="12.75" x14ac:dyDescent="0.2">
      <c r="A38" s="3" t="s">
        <v>65</v>
      </c>
      <c r="B38" s="38" t="s">
        <v>66</v>
      </c>
      <c r="C38" s="5">
        <f>SUM(C39)</f>
        <v>26323340.120000001</v>
      </c>
      <c r="D38" s="5">
        <f>SUM(D39)</f>
        <v>26323340.120000001</v>
      </c>
      <c r="E38" s="54">
        <f t="shared" ref="E38:E47" si="1">SUM(D38/C38*100)</f>
        <v>100</v>
      </c>
    </row>
    <row r="39" spans="1:5" ht="51" x14ac:dyDescent="0.2">
      <c r="A39" s="39" t="s">
        <v>67</v>
      </c>
      <c r="B39" s="16" t="s">
        <v>68</v>
      </c>
      <c r="C39" s="32">
        <f>SUM(C40+C45+C53+C50)</f>
        <v>26323340.120000001</v>
      </c>
      <c r="D39" s="32">
        <f>SUM(D40+D45+D53+D50)</f>
        <v>26323340.120000001</v>
      </c>
      <c r="E39" s="54">
        <f t="shared" si="1"/>
        <v>100</v>
      </c>
    </row>
    <row r="40" spans="1:5" ht="24" x14ac:dyDescent="0.2">
      <c r="A40" s="40" t="s">
        <v>69</v>
      </c>
      <c r="B40" s="19" t="s">
        <v>70</v>
      </c>
      <c r="C40" s="25">
        <f>SUM(C41+C43)</f>
        <v>8524139.75</v>
      </c>
      <c r="D40" s="25">
        <f>SUM(D41+D43)</f>
        <v>8524139.75</v>
      </c>
      <c r="E40" s="54">
        <f t="shared" si="1"/>
        <v>100</v>
      </c>
    </row>
    <row r="41" spans="1:5" ht="24" x14ac:dyDescent="0.2">
      <c r="A41" s="40" t="s">
        <v>71</v>
      </c>
      <c r="B41" s="19" t="s">
        <v>72</v>
      </c>
      <c r="C41" s="25">
        <f>SUM(C42)</f>
        <v>7308800</v>
      </c>
      <c r="D41" s="25">
        <f>SUM(D42)</f>
        <v>7308800</v>
      </c>
      <c r="E41" s="54">
        <f t="shared" si="1"/>
        <v>100</v>
      </c>
    </row>
    <row r="42" spans="1:5" ht="38.25" x14ac:dyDescent="0.2">
      <c r="A42" s="40" t="s">
        <v>73</v>
      </c>
      <c r="B42" s="20" t="s">
        <v>74</v>
      </c>
      <c r="C42" s="25">
        <v>7308800</v>
      </c>
      <c r="D42" s="25">
        <v>7308800</v>
      </c>
      <c r="E42" s="54">
        <f t="shared" si="1"/>
        <v>100</v>
      </c>
    </row>
    <row r="43" spans="1:5" ht="36" x14ac:dyDescent="0.2">
      <c r="A43" s="40" t="s">
        <v>75</v>
      </c>
      <c r="B43" s="19" t="s">
        <v>76</v>
      </c>
      <c r="C43" s="25">
        <f>SUM(C44)</f>
        <v>1215339.75</v>
      </c>
      <c r="D43" s="25">
        <f>SUM(D44)</f>
        <v>1215339.75</v>
      </c>
      <c r="E43" s="54">
        <f t="shared" si="1"/>
        <v>100</v>
      </c>
    </row>
    <row r="44" spans="1:5" ht="51" x14ac:dyDescent="0.2">
      <c r="A44" s="40" t="s">
        <v>77</v>
      </c>
      <c r="B44" s="20" t="s">
        <v>78</v>
      </c>
      <c r="C44" s="25">
        <v>1215339.75</v>
      </c>
      <c r="D44" s="25">
        <v>1215339.75</v>
      </c>
      <c r="E44" s="54">
        <f t="shared" si="1"/>
        <v>100</v>
      </c>
    </row>
    <row r="45" spans="1:5" ht="66" x14ac:dyDescent="0.2">
      <c r="A45" s="41" t="s">
        <v>79</v>
      </c>
      <c r="B45" s="42" t="s">
        <v>80</v>
      </c>
      <c r="C45" s="32">
        <f>SUM(C46+C49)</f>
        <v>16526215.82</v>
      </c>
      <c r="D45" s="32">
        <f>SUM(D46+D48)</f>
        <v>16526215.82</v>
      </c>
      <c r="E45" s="54">
        <f t="shared" si="1"/>
        <v>100</v>
      </c>
    </row>
    <row r="46" spans="1:5" ht="25.5" x14ac:dyDescent="0.2">
      <c r="A46" s="43" t="s">
        <v>81</v>
      </c>
      <c r="B46" s="44" t="s">
        <v>82</v>
      </c>
      <c r="C46" s="25">
        <f>SUM(C47)</f>
        <v>1008034</v>
      </c>
      <c r="D46" s="25">
        <f>SUM(D47)</f>
        <v>1008034</v>
      </c>
      <c r="E46" s="54">
        <f t="shared" si="1"/>
        <v>100</v>
      </c>
    </row>
    <row r="47" spans="1:5" ht="33" x14ac:dyDescent="0.2">
      <c r="A47" s="43" t="s">
        <v>83</v>
      </c>
      <c r="B47" s="44" t="s">
        <v>101</v>
      </c>
      <c r="C47" s="25">
        <v>1008034</v>
      </c>
      <c r="D47" s="25">
        <v>1008034</v>
      </c>
      <c r="E47" s="54">
        <f t="shared" si="1"/>
        <v>100</v>
      </c>
    </row>
    <row r="48" spans="1:5" ht="115.5" x14ac:dyDescent="0.3">
      <c r="A48" s="41" t="s">
        <v>105</v>
      </c>
      <c r="B48" s="45" t="s">
        <v>84</v>
      </c>
      <c r="C48" s="55" t="s">
        <v>104</v>
      </c>
      <c r="D48" s="55" t="s">
        <v>104</v>
      </c>
      <c r="E48" s="54"/>
    </row>
    <row r="49" spans="1:5" ht="114.75" x14ac:dyDescent="0.2">
      <c r="A49" s="43" t="s">
        <v>103</v>
      </c>
      <c r="B49" s="27" t="s">
        <v>85</v>
      </c>
      <c r="C49" s="43" t="s">
        <v>104</v>
      </c>
      <c r="D49" s="43" t="s">
        <v>104</v>
      </c>
      <c r="E49" s="54"/>
    </row>
    <row r="50" spans="1:5" ht="47.25" x14ac:dyDescent="0.2">
      <c r="A50" s="47" t="s">
        <v>86</v>
      </c>
      <c r="B50" s="48" t="s">
        <v>87</v>
      </c>
      <c r="C50" s="32">
        <f>SUM(C51)</f>
        <v>115400</v>
      </c>
      <c r="D50" s="32">
        <f>SUM(D51)</f>
        <v>115400</v>
      </c>
      <c r="E50" s="32"/>
    </row>
    <row r="51" spans="1:5" ht="94.5" x14ac:dyDescent="0.2">
      <c r="A51" s="47" t="s">
        <v>88</v>
      </c>
      <c r="B51" s="48" t="s">
        <v>89</v>
      </c>
      <c r="C51" s="32">
        <f>SUM(C52)</f>
        <v>115400</v>
      </c>
      <c r="D51" s="32">
        <f>SUM(D52)</f>
        <v>115400</v>
      </c>
      <c r="E51" s="54">
        <f t="shared" ref="E51:E55" si="2">SUM(D51/C51*100)</f>
        <v>100</v>
      </c>
    </row>
    <row r="52" spans="1:5" ht="76.5" x14ac:dyDescent="0.2">
      <c r="A52" s="49" t="s">
        <v>90</v>
      </c>
      <c r="B52" s="37" t="s">
        <v>91</v>
      </c>
      <c r="C52" s="25">
        <v>115400</v>
      </c>
      <c r="D52" s="25">
        <v>115400</v>
      </c>
      <c r="E52" s="54">
        <f t="shared" si="2"/>
        <v>100</v>
      </c>
    </row>
    <row r="53" spans="1:5" ht="25.5" x14ac:dyDescent="0.2">
      <c r="A53" s="41" t="s">
        <v>92</v>
      </c>
      <c r="B53" s="50" t="s">
        <v>93</v>
      </c>
      <c r="C53" s="32">
        <f>SUM(C54)</f>
        <v>1157584.55</v>
      </c>
      <c r="D53" s="32">
        <f>SUM(D54)</f>
        <v>1157584.55</v>
      </c>
      <c r="E53" s="54">
        <f t="shared" si="2"/>
        <v>100</v>
      </c>
    </row>
    <row r="54" spans="1:5" ht="126" x14ac:dyDescent="0.2">
      <c r="A54" s="43" t="s">
        <v>94</v>
      </c>
      <c r="B54" s="51" t="s">
        <v>95</v>
      </c>
      <c r="C54" s="25">
        <f>SUM(C55)</f>
        <v>1157584.55</v>
      </c>
      <c r="D54" s="25">
        <f>SUM(D55)</f>
        <v>1157584.55</v>
      </c>
      <c r="E54" s="54">
        <f t="shared" si="2"/>
        <v>100</v>
      </c>
    </row>
    <row r="55" spans="1:5" ht="114.75" x14ac:dyDescent="0.2">
      <c r="A55" s="43" t="s">
        <v>96</v>
      </c>
      <c r="B55" s="46" t="s">
        <v>97</v>
      </c>
      <c r="C55" s="25">
        <v>1157584.55</v>
      </c>
      <c r="D55" s="25">
        <v>1157584.55</v>
      </c>
      <c r="E55" s="54">
        <f t="shared" si="2"/>
        <v>100</v>
      </c>
    </row>
    <row r="56" spans="1:5" ht="12.75" x14ac:dyDescent="0.2">
      <c r="A56" s="58" t="s">
        <v>98</v>
      </c>
      <c r="B56" s="58"/>
      <c r="C56" s="52">
        <f>SUM(C38+C30+C35+C27+C24+C15+C12+C7)</f>
        <v>28511619.52</v>
      </c>
      <c r="D56" s="52">
        <f>SUM(D38+D30+D35+D27+D24+D15+D12+D7)</f>
        <v>28432539.32</v>
      </c>
      <c r="E56" s="54">
        <f>SUM(D56/C56*100)</f>
        <v>99.722638694920406</v>
      </c>
    </row>
  </sheetData>
  <mergeCells count="3">
    <mergeCell ref="A3:C3"/>
    <mergeCell ref="A56:B56"/>
    <mergeCell ref="A1:E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2023-11-07T12:04:56Z</cp:lastPrinted>
  <dcterms:created xsi:type="dcterms:W3CDTF">2021-10-08T05:54:34Z</dcterms:created>
  <dcterms:modified xsi:type="dcterms:W3CDTF">2023-11-07T12:05:31Z</dcterms:modified>
</cp:coreProperties>
</file>